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teria\Desktop\Razno\FINANCISJKI ZA 2021. I REBALANS za 2020\"/>
    </mc:Choice>
  </mc:AlternateContent>
  <bookViews>
    <workbookView xWindow="0" yWindow="0" windowWidth="20400" windowHeight="7155"/>
  </bookViews>
  <sheets>
    <sheet name=" PLAN 2021 30.12." sheetId="1" r:id="rId1"/>
  </sheets>
  <calcPr calcId="152511"/>
</workbook>
</file>

<file path=xl/calcChain.xml><?xml version="1.0" encoding="utf-8"?>
<calcChain xmlns="http://schemas.openxmlformats.org/spreadsheetml/2006/main">
  <c r="F88" i="1" l="1"/>
  <c r="F87" i="1" s="1"/>
  <c r="F32" i="1"/>
  <c r="H130" i="1"/>
  <c r="F155" i="1"/>
  <c r="F154" i="1" s="1"/>
  <c r="G214" i="1"/>
  <c r="H214" i="1"/>
  <c r="F217" i="1"/>
  <c r="F221" i="1"/>
  <c r="F244" i="1"/>
  <c r="F216" i="1" l="1"/>
  <c r="F214" i="1"/>
  <c r="G159" i="1" l="1"/>
  <c r="G137" i="1"/>
  <c r="G130" i="1" s="1"/>
  <c r="G85" i="1"/>
  <c r="F233" i="1"/>
  <c r="F232" i="1" s="1"/>
  <c r="F163" i="1"/>
  <c r="F162" i="1" s="1"/>
  <c r="G162" i="1"/>
  <c r="H166" i="1"/>
  <c r="F160" i="1"/>
  <c r="F159" i="1" s="1"/>
  <c r="F118" i="1"/>
  <c r="G157" i="1" l="1"/>
  <c r="F157" i="1"/>
  <c r="G111" i="1"/>
  <c r="G113" i="1"/>
  <c r="H44" i="1"/>
  <c r="H46" i="1"/>
  <c r="G46" i="1"/>
  <c r="G44" i="1"/>
  <c r="H72" i="1"/>
  <c r="F239" i="1"/>
  <c r="F183" i="1"/>
  <c r="F182" i="1" s="1"/>
  <c r="F180" i="1" s="1"/>
  <c r="H182" i="1"/>
  <c r="G182" i="1"/>
  <c r="F202" i="1"/>
  <c r="F201" i="1" s="1"/>
  <c r="F199" i="1" s="1"/>
  <c r="F195" i="1"/>
  <c r="F133" i="1"/>
  <c r="H111" i="1"/>
  <c r="G72" i="1"/>
  <c r="F138" i="1"/>
  <c r="F243" i="1"/>
  <c r="F108" i="1"/>
  <c r="H199" i="1"/>
  <c r="G199" i="1"/>
  <c r="F208" i="1"/>
  <c r="F174" i="1"/>
  <c r="F93" i="1" l="1"/>
  <c r="F123" i="1"/>
  <c r="F122" i="1" s="1"/>
  <c r="F63" i="1"/>
  <c r="F211" i="1"/>
  <c r="F207" i="1" s="1"/>
  <c r="F143" i="1"/>
  <c r="F137" i="1" s="1"/>
  <c r="K71" i="1"/>
  <c r="F54" i="1"/>
  <c r="G166" i="1" l="1"/>
  <c r="F178" i="1" l="1"/>
  <c r="G173" i="1"/>
  <c r="H171" i="1"/>
  <c r="G171" i="1"/>
  <c r="F169" i="1"/>
  <c r="F168" i="1" s="1"/>
  <c r="F166" i="1" s="1"/>
  <c r="F132" i="1"/>
  <c r="F130" i="1" s="1"/>
  <c r="G238" i="1"/>
  <c r="H238" i="1"/>
  <c r="H230" i="1" s="1"/>
  <c r="G207" i="1"/>
  <c r="H207" i="1"/>
  <c r="G194" i="1"/>
  <c r="H194" i="1"/>
  <c r="H113" i="1"/>
  <c r="G62" i="1"/>
  <c r="G60" i="1" s="1"/>
  <c r="H62" i="1"/>
  <c r="G230" i="1" l="1"/>
  <c r="G229" i="1" s="1"/>
  <c r="F173" i="1"/>
  <c r="F171" i="1"/>
  <c r="H229" i="1"/>
  <c r="F19" i="1"/>
  <c r="F194" i="1" l="1"/>
  <c r="F192" i="1" s="1"/>
  <c r="H43" i="1"/>
  <c r="F47" i="1"/>
  <c r="F51" i="1"/>
  <c r="H60" i="1"/>
  <c r="F68" i="1"/>
  <c r="G70" i="1"/>
  <c r="H70" i="1"/>
  <c r="F73" i="1"/>
  <c r="F75" i="1"/>
  <c r="G78" i="1"/>
  <c r="G77" i="1" s="1"/>
  <c r="H78" i="1"/>
  <c r="H77" i="1" s="1"/>
  <c r="F81" i="1"/>
  <c r="F80" i="1" s="1"/>
  <c r="F78" i="1" s="1"/>
  <c r="F77" i="1" s="1"/>
  <c r="F26" i="1"/>
  <c r="F98" i="1"/>
  <c r="F92" i="1" s="1"/>
  <c r="F101" i="1"/>
  <c r="F23" i="1" s="1"/>
  <c r="F114" i="1"/>
  <c r="F111" i="1" s="1"/>
  <c r="G192" i="1"/>
  <c r="G14" i="1" s="1"/>
  <c r="H192" i="1"/>
  <c r="G205" i="1"/>
  <c r="H205" i="1"/>
  <c r="F205" i="1"/>
  <c r="F27" i="1" s="1"/>
  <c r="G223" i="1"/>
  <c r="H223" i="1"/>
  <c r="F238" i="1"/>
  <c r="F230" i="1" s="1"/>
  <c r="G41" i="1" l="1"/>
  <c r="G28" i="1"/>
  <c r="G12" i="1" s="1"/>
  <c r="G180" i="1"/>
  <c r="G59" i="1"/>
  <c r="G58" i="1" s="1"/>
  <c r="H59" i="1"/>
  <c r="H58" i="1" s="1"/>
  <c r="F46" i="1"/>
  <c r="F44" i="1" s="1"/>
  <c r="F15" i="1" s="1"/>
  <c r="F22" i="1"/>
  <c r="F229" i="1"/>
  <c r="F24" i="1"/>
  <c r="G43" i="1"/>
  <c r="F113" i="1"/>
  <c r="F16" i="1" s="1"/>
  <c r="F85" i="1"/>
  <c r="F223" i="1"/>
  <c r="F72" i="1"/>
  <c r="F70" i="1" s="1"/>
  <c r="F62" i="1"/>
  <c r="F60" i="1" s="1"/>
  <c r="F29" i="1" l="1"/>
  <c r="F41" i="1"/>
  <c r="F28" i="1"/>
  <c r="F14" i="1"/>
  <c r="F59" i="1"/>
  <c r="F58" i="1" s="1"/>
  <c r="F12" i="1" l="1"/>
  <c r="F43" i="1"/>
</calcChain>
</file>

<file path=xl/sharedStrings.xml><?xml version="1.0" encoding="utf-8"?>
<sst xmlns="http://schemas.openxmlformats.org/spreadsheetml/2006/main" count="341" uniqueCount="148">
  <si>
    <t>RAČUN</t>
  </si>
  <si>
    <t>OPIS</t>
  </si>
  <si>
    <t>PRIHODI  POSLOVANJA</t>
  </si>
  <si>
    <t>6</t>
  </si>
  <si>
    <t>PRIHODI POSLOVANJA</t>
  </si>
  <si>
    <t>PRIHODI OD IMOVINE</t>
  </si>
  <si>
    <t>Prihodi od financijske imovine</t>
  </si>
  <si>
    <t>Prihodi od nefinancijske imovine</t>
  </si>
  <si>
    <t>PRIHODI OD ADMIN. PRISTOJBI I PO POS.PROPISIMA</t>
  </si>
  <si>
    <t>Prihodi po posebnim propisima</t>
  </si>
  <si>
    <t>Prihodi iz proračuna za finan. redovne djelatnosti IŽ</t>
  </si>
  <si>
    <t>ŠIFRA</t>
  </si>
  <si>
    <t>KONTO</t>
  </si>
  <si>
    <t xml:space="preserve"> RASHODI  POSLOVANJA</t>
  </si>
  <si>
    <t>Program</t>
  </si>
  <si>
    <t>E11</t>
  </si>
  <si>
    <t>Aktivnost</t>
  </si>
  <si>
    <t>A110101</t>
  </si>
  <si>
    <t xml:space="preserve"> Troškovi zaposlenika</t>
  </si>
  <si>
    <t>Izvor</t>
  </si>
  <si>
    <t>RASHODI POSLOVANJA</t>
  </si>
  <si>
    <t>Rashodi za zaposlene</t>
  </si>
  <si>
    <t xml:space="preserve">Plaće </t>
  </si>
  <si>
    <t>Ostali rashodi za zaposlene</t>
  </si>
  <si>
    <t>Doprinosi na plaće</t>
  </si>
  <si>
    <t>Materijalni rashodi</t>
  </si>
  <si>
    <t>Naknade troškova zaposlenima</t>
  </si>
  <si>
    <t>Ostali nespomenuti rashodi poslovanja</t>
  </si>
  <si>
    <t>Rashodi za materijal i energiju</t>
  </si>
  <si>
    <t>E21</t>
  </si>
  <si>
    <t xml:space="preserve"> OSNOVNO ŠKOLSKO OBRAZOVANJE</t>
  </si>
  <si>
    <t>Redovna djelatnost osnovnih škola - minimalni standard</t>
  </si>
  <si>
    <t>A210101</t>
  </si>
  <si>
    <t xml:space="preserve"> Financiranje materijalnih troškova po minimalnim standardima</t>
  </si>
  <si>
    <t>Decentralizirana sredstva Istarske Županije</t>
  </si>
  <si>
    <t>Rashodi za usluge</t>
  </si>
  <si>
    <t>Financijski rashodi</t>
  </si>
  <si>
    <t>Ostali financijski rashodi</t>
  </si>
  <si>
    <t>A210102</t>
  </si>
  <si>
    <t>Materijalni rashodi OŠ po stvarnom trošku iznad standarda</t>
  </si>
  <si>
    <t>Naknada građanima i kućanstvima i  druge nakn.</t>
  </si>
  <si>
    <t>Ostale naknade građ. i kućanstvima iz proračuna</t>
  </si>
  <si>
    <t>Redovna djelatnost osnovnih škola -iznad standarda</t>
  </si>
  <si>
    <t>A210201</t>
  </si>
  <si>
    <t>Istarska Županija - nenamjenska sredstva</t>
  </si>
  <si>
    <t>A230104</t>
  </si>
  <si>
    <t>A230106</t>
  </si>
  <si>
    <t>Školska kuhinja</t>
  </si>
  <si>
    <t>Sufinanciranje od strane roditelja</t>
  </si>
  <si>
    <t>A230107</t>
  </si>
  <si>
    <t>Produženi boravak</t>
  </si>
  <si>
    <t>Naknade troškova zaposenima</t>
  </si>
  <si>
    <t xml:space="preserve">Investicijsko održavanje osnovnih škola </t>
  </si>
  <si>
    <t>A240103</t>
  </si>
  <si>
    <t>Opremanje u osnovnim školama</t>
  </si>
  <si>
    <t>Kapitalni projekti</t>
  </si>
  <si>
    <t>K240501</t>
  </si>
  <si>
    <t>Školski namještaj i oprema - ostali proračunu</t>
  </si>
  <si>
    <t>Rashodi za nabavu nefinancijske imovine</t>
  </si>
  <si>
    <t>Rashodi za nabavu proizvedene dugotrajne imovine</t>
  </si>
  <si>
    <t>Uredska oprema i namještaj</t>
  </si>
  <si>
    <t>TALIJANSKA OSNOVNA ŠKOLA</t>
  </si>
  <si>
    <t>SCUOLA ELEMENTARE ITALIANA</t>
  </si>
  <si>
    <t>NOVIGRAD-CITTANOVA</t>
  </si>
  <si>
    <t>Stručni suradnik - PSIHOLOG</t>
  </si>
  <si>
    <t>Grad Novigrad - Cittanova</t>
  </si>
  <si>
    <t>Kvalitetna nastava</t>
  </si>
  <si>
    <t>A230124</t>
  </si>
  <si>
    <t>Hrvatski zavod za zapošljavanje</t>
  </si>
  <si>
    <t>Dječji vrtić Suncokret Scuola dell infanzia Girasole</t>
  </si>
  <si>
    <t>Sufinanciranje od strane roditelja i nastavnika</t>
  </si>
  <si>
    <t>A230115</t>
  </si>
  <si>
    <t>Ostali programi</t>
  </si>
  <si>
    <t>Ostali nespomenuti rashodi poslovanja(osiguranje učenika i drugo)</t>
  </si>
  <si>
    <t>Sufinanciranje od strane roditelja,donacija i drugo</t>
  </si>
  <si>
    <t>Rashodi za usluge(izleti,kazalište,grafičke uslige i drugo)</t>
  </si>
  <si>
    <t xml:space="preserve">Ostali rashodi </t>
  </si>
  <si>
    <t>Tekuće donacije</t>
  </si>
  <si>
    <t>A230137</t>
  </si>
  <si>
    <t>Unione italiana</t>
  </si>
  <si>
    <t>Stručno usavršavanje učitelja</t>
  </si>
  <si>
    <t xml:space="preserve">Investicijsko održavanje OŠ </t>
  </si>
  <si>
    <t>Predsjednik školskog odbora</t>
  </si>
  <si>
    <t>Prihodi iz proračuna za finan. redovne djelatnosti GRAD NOVIGRAD-CITTANOVA</t>
  </si>
  <si>
    <t>Donacije od pravnih, fizičkih osoba i neprofitnih organizacija</t>
  </si>
  <si>
    <t>Knjige</t>
  </si>
  <si>
    <t>Zancola Andrea</t>
  </si>
  <si>
    <t>Ukupno decentralizacija</t>
  </si>
  <si>
    <t xml:space="preserve">Materijalni rashodi OŠ po stvarnom trošku </t>
  </si>
  <si>
    <t>A230119</t>
  </si>
  <si>
    <t>Nagrade za učenike</t>
  </si>
  <si>
    <t>Asistenti u nastavi IŽ.Europski fondovi</t>
  </si>
  <si>
    <t>Rashodi za usluge(izleti,kazalište,grafičke usluge i drugo)</t>
  </si>
  <si>
    <t>Vlastita sredstva i donacije</t>
  </si>
  <si>
    <t>JAVNE POTREBE U ŠKOLSTVU</t>
  </si>
  <si>
    <t>Ministarstvo znanosti,obrazovanja i sporta</t>
  </si>
  <si>
    <t xml:space="preserve"> Glavni program</t>
  </si>
  <si>
    <t>Redovna djelatnost osnovnih škola</t>
  </si>
  <si>
    <t>2000</t>
  </si>
  <si>
    <t>Socijala Grad Novigrad</t>
  </si>
  <si>
    <t>63</t>
  </si>
  <si>
    <t>636</t>
  </si>
  <si>
    <t xml:space="preserve">POMOĆI IZ PRORAČUNA KOJI IM NIJE NADLEŽAN </t>
  </si>
  <si>
    <t>638</t>
  </si>
  <si>
    <t>Pomoći prijenosa EU sredstava za asistente u nastavi</t>
  </si>
  <si>
    <t>Prihodi od pruženih usluga</t>
  </si>
  <si>
    <t>Prihodi od IŽ za hitne intervencije</t>
  </si>
  <si>
    <t>Prihodi od prodaje nefinancijske imovine</t>
  </si>
  <si>
    <t>Prihodi od prodaje postrojenja i opreme</t>
  </si>
  <si>
    <t xml:space="preserve"> UKUPNI PRIHODI </t>
  </si>
  <si>
    <t>Istarska Županija - hitna intervencija</t>
  </si>
  <si>
    <t>PRIHODI OD PRUŽENIH USLUGA</t>
  </si>
  <si>
    <t>PRIHODI IZ NADLEŽNOG PRORAČUNA</t>
  </si>
  <si>
    <t>Donacije</t>
  </si>
  <si>
    <t>Školska shema</t>
  </si>
  <si>
    <t xml:space="preserve">Zavičajna nastava  </t>
  </si>
  <si>
    <t>Županija Istarska</t>
  </si>
  <si>
    <t>A230184</t>
  </si>
  <si>
    <t>A230122</t>
  </si>
  <si>
    <t>A230199</t>
  </si>
  <si>
    <t>Europska unija i Ministarstva</t>
  </si>
  <si>
    <t>PROJEKCIJA 2020</t>
  </si>
  <si>
    <t xml:space="preserve">Ostale institucije </t>
  </si>
  <si>
    <t>Unione italiana i Regione Vaneta</t>
  </si>
  <si>
    <t>Zavičajna nastava</t>
  </si>
  <si>
    <t>PLAN 2019</t>
  </si>
  <si>
    <t>PROJEKCIJA 2021</t>
  </si>
  <si>
    <t>Ostali projekti</t>
  </si>
  <si>
    <t>Oprema</t>
  </si>
  <si>
    <t>PLAN 2020</t>
  </si>
  <si>
    <t>PROJEKCIJA 2022</t>
  </si>
  <si>
    <t>A230116</t>
  </si>
  <si>
    <t>Školski list i knjige</t>
  </si>
  <si>
    <t>Prihodi od prodaje stanova</t>
  </si>
  <si>
    <t>,</t>
  </si>
  <si>
    <t>PLAN 2021</t>
  </si>
  <si>
    <t>FINANCIJSKI PLAN  ZA 2021. GODINU I PROJEKCIJE ZA 2022. I 2023. GODINU</t>
  </si>
  <si>
    <t>PROJEKCIJA 2023</t>
  </si>
  <si>
    <t xml:space="preserve"> </t>
  </si>
  <si>
    <t>Programi obrazovanja iznad standarda</t>
  </si>
  <si>
    <t>A230203</t>
  </si>
  <si>
    <t>Medni dani</t>
  </si>
  <si>
    <t xml:space="preserve"> Ministarstvo poljoprivrede</t>
  </si>
  <si>
    <t>U Novigradu, 15.12. 2020. godine.</t>
  </si>
  <si>
    <t>Prihodi iz proračuna za finan. redovne djelatnosti MZO</t>
  </si>
  <si>
    <t xml:space="preserve"> Prihodi iz MIN poljoprivrede medni dani</t>
  </si>
  <si>
    <t>KLASA: 400-02/20-01/05</t>
  </si>
  <si>
    <t>URBROJ: 2105/03-15-3/20-1-2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</si>
</sst>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#,##0.00\ _k_n"/>
  </numFmts>
  <fonts count="11" x14ac:knownFonts="1"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92D050"/>
      <name val="Arial"/>
      <family val="2"/>
      <charset val="238"/>
    </font>
    <font>
      <b/>
      <sz val="11"/>
      <color rgb="FF00B0F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name val="Arial"/>
      <charset val="238"/>
    </font>
    <font>
      <sz val="11"/>
      <color rgb="FF00B0F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9" fillId="0" borderId="0"/>
  </cellStyleXfs>
  <cellXfs count="123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/>
    </xf>
    <xf numFmtId="4" fontId="1" fillId="0" borderId="1" xfId="0" applyNumberFormat="1" applyFont="1" applyFill="1" applyBorder="1"/>
    <xf numFmtId="164" fontId="1" fillId="0" borderId="1" xfId="0" applyNumberFormat="1" applyFont="1" applyFill="1" applyBorder="1"/>
    <xf numFmtId="164" fontId="2" fillId="0" borderId="1" xfId="0" applyNumberFormat="1" applyFont="1" applyFill="1" applyBorder="1"/>
    <xf numFmtId="4" fontId="2" fillId="3" borderId="1" xfId="0" applyNumberFormat="1" applyFont="1" applyFill="1" applyBorder="1"/>
    <xf numFmtId="164" fontId="1" fillId="3" borderId="1" xfId="0" applyNumberFormat="1" applyFont="1" applyFill="1" applyBorder="1"/>
    <xf numFmtId="164" fontId="2" fillId="3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2" fillId="2" borderId="1" xfId="0" applyFont="1" applyFill="1" applyBorder="1"/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49" fontId="1" fillId="3" borderId="4" xfId="0" applyNumberFormat="1" applyFont="1" applyFill="1" applyBorder="1" applyAlignment="1">
      <alignment horizontal="left"/>
    </xf>
    <xf numFmtId="0" fontId="2" fillId="4" borderId="1" xfId="0" applyFont="1" applyFill="1" applyBorder="1"/>
    <xf numFmtId="49" fontId="2" fillId="4" borderId="4" xfId="0" applyNumberFormat="1" applyFont="1" applyFill="1" applyBorder="1" applyAlignment="1">
      <alignment horizontal="left"/>
    </xf>
    <xf numFmtId="164" fontId="1" fillId="4" borderId="1" xfId="0" applyNumberFormat="1" applyFont="1" applyFill="1" applyBorder="1"/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0" fontId="2" fillId="0" borderId="4" xfId="0" applyFont="1" applyFill="1" applyBorder="1"/>
    <xf numFmtId="0" fontId="2" fillId="5" borderId="4" xfId="0" applyFont="1" applyFill="1" applyBorder="1" applyAlignment="1">
      <alignment horizontal="left"/>
    </xf>
    <xf numFmtId="164" fontId="2" fillId="5" borderId="1" xfId="0" applyNumberFormat="1" applyFont="1" applyFill="1" applyBorder="1"/>
    <xf numFmtId="49" fontId="2" fillId="0" borderId="4" xfId="0" applyNumberFormat="1" applyFont="1" applyFill="1" applyBorder="1" applyAlignment="1">
      <alignment horizontal="left"/>
    </xf>
    <xf numFmtId="164" fontId="1" fillId="5" borderId="1" xfId="0" applyNumberFormat="1" applyFont="1" applyFill="1" applyBorder="1"/>
    <xf numFmtId="0" fontId="1" fillId="5" borderId="1" xfId="0" applyFont="1" applyFill="1" applyBorder="1"/>
    <xf numFmtId="0" fontId="1" fillId="5" borderId="4" xfId="0" applyFont="1" applyFill="1" applyBorder="1" applyAlignment="1">
      <alignment horizontal="left"/>
    </xf>
    <xf numFmtId="0" fontId="1" fillId="4" borderId="1" xfId="0" applyFont="1" applyFill="1" applyBorder="1"/>
    <xf numFmtId="49" fontId="1" fillId="4" borderId="4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4" fontId="2" fillId="0" borderId="0" xfId="0" applyNumberFormat="1" applyFont="1" applyFill="1"/>
    <xf numFmtId="164" fontId="5" fillId="0" borderId="1" xfId="0" applyNumberFormat="1" applyFont="1" applyFill="1" applyBorder="1"/>
    <xf numFmtId="164" fontId="5" fillId="4" borderId="1" xfId="0" applyNumberFormat="1" applyFont="1" applyFill="1" applyBorder="1"/>
    <xf numFmtId="164" fontId="6" fillId="0" borderId="1" xfId="0" applyNumberFormat="1" applyFont="1" applyFill="1" applyBorder="1"/>
    <xf numFmtId="164" fontId="7" fillId="0" borderId="1" xfId="0" applyNumberFormat="1" applyFont="1" applyFill="1" applyBorder="1"/>
    <xf numFmtId="0" fontId="2" fillId="5" borderId="2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1" fillId="3" borderId="2" xfId="0" applyFont="1" applyFill="1" applyBorder="1" applyAlignment="1"/>
    <xf numFmtId="0" fontId="1" fillId="3" borderId="4" xfId="0" applyFont="1" applyFill="1" applyBorder="1" applyAlignment="1"/>
    <xf numFmtId="0" fontId="1" fillId="0" borderId="0" xfId="0" applyFont="1" applyFill="1" applyAlignment="1">
      <alignment horizontal="left"/>
    </xf>
    <xf numFmtId="43" fontId="2" fillId="0" borderId="0" xfId="1" applyFont="1" applyFill="1"/>
    <xf numFmtId="0" fontId="1" fillId="0" borderId="1" xfId="0" applyFont="1" applyFill="1" applyBorder="1" applyAlignment="1"/>
    <xf numFmtId="49" fontId="1" fillId="0" borderId="4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/>
    <xf numFmtId="0" fontId="8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4" fontId="5" fillId="0" borderId="1" xfId="0" applyNumberFormat="1" applyFont="1" applyFill="1" applyBorder="1"/>
    <xf numFmtId="4" fontId="8" fillId="0" borderId="1" xfId="0" applyNumberFormat="1" applyFont="1" applyFill="1" applyBorder="1"/>
    <xf numFmtId="0" fontId="8" fillId="0" borderId="1" xfId="0" applyFont="1" applyFill="1" applyBorder="1"/>
    <xf numFmtId="0" fontId="2" fillId="0" borderId="1" xfId="2" applyFont="1" applyFill="1" applyBorder="1"/>
    <xf numFmtId="49" fontId="1" fillId="4" borderId="4" xfId="2" applyNumberFormat="1" applyFont="1" applyFill="1" applyBorder="1" applyAlignment="1">
      <alignment horizontal="left"/>
    </xf>
    <xf numFmtId="49" fontId="2" fillId="0" borderId="4" xfId="2" applyNumberFormat="1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1" fillId="0" borderId="1" xfId="2" applyFont="1" applyFill="1" applyBorder="1" applyAlignment="1">
      <alignment horizontal="right"/>
    </xf>
    <xf numFmtId="0" fontId="1" fillId="0" borderId="1" xfId="2" applyFont="1" applyFill="1" applyBorder="1"/>
    <xf numFmtId="0" fontId="2" fillId="0" borderId="2" xfId="2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1" xfId="0" applyFont="1" applyFill="1" applyBorder="1" applyAlignment="1">
      <alignment horizontal="left"/>
    </xf>
    <xf numFmtId="164" fontId="10" fillId="0" borderId="1" xfId="0" applyNumberFormat="1" applyFont="1" applyFill="1" applyBorder="1"/>
    <xf numFmtId="164" fontId="1" fillId="2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2" fillId="0" borderId="2" xfId="0" applyFont="1" applyFill="1" applyBorder="1" applyAlignment="1"/>
    <xf numFmtId="0" fontId="1" fillId="5" borderId="4" xfId="0" applyFont="1" applyFill="1" applyBorder="1" applyAlignment="1">
      <alignment horizontal="left"/>
    </xf>
    <xf numFmtId="164" fontId="7" fillId="5" borderId="1" xfId="0" applyNumberFormat="1" applyFont="1" applyFill="1" applyBorder="1"/>
    <xf numFmtId="164" fontId="7" fillId="4" borderId="1" xfId="0" applyNumberFormat="1" applyFont="1" applyFill="1" applyBorder="1"/>
    <xf numFmtId="0" fontId="2" fillId="5" borderId="2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3" borderId="2" xfId="0" applyFont="1" applyFill="1" applyBorder="1" applyAlignment="1"/>
    <xf numFmtId="0" fontId="1" fillId="3" borderId="4" xfId="0" applyFont="1" applyFill="1" applyBorder="1" applyAlignment="1"/>
    <xf numFmtId="0" fontId="1" fillId="4" borderId="2" xfId="0" applyFont="1" applyFill="1" applyBorder="1" applyAlignment="1"/>
    <xf numFmtId="0" fontId="1" fillId="4" borderId="4" xfId="0" applyFont="1" applyFill="1" applyBorder="1" applyAlignment="1"/>
    <xf numFmtId="0" fontId="2" fillId="0" borderId="2" xfId="0" applyFont="1" applyFill="1" applyBorder="1" applyAlignment="1"/>
    <xf numFmtId="0" fontId="2" fillId="0" borderId="4" xfId="0" applyFont="1" applyFill="1" applyBorder="1" applyAlignment="1"/>
    <xf numFmtId="0" fontId="1" fillId="0" borderId="1" xfId="0" applyFont="1" applyFill="1" applyBorder="1" applyAlignment="1"/>
    <xf numFmtId="0" fontId="1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" fillId="0" borderId="4" xfId="0" applyFont="1" applyFill="1" applyBorder="1" applyAlignment="1"/>
    <xf numFmtId="0" fontId="1" fillId="3" borderId="3" xfId="0" applyFont="1" applyFill="1" applyBorder="1" applyAlignment="1"/>
    <xf numFmtId="0" fontId="1" fillId="5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1" fillId="5" borderId="4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4" borderId="2" xfId="2" applyFont="1" applyFill="1" applyBorder="1" applyAlignment="1">
      <alignment wrapText="1"/>
    </xf>
    <xf numFmtId="0" fontId="1" fillId="4" borderId="4" xfId="2" applyFont="1" applyFill="1" applyBorder="1" applyAlignment="1">
      <alignment wrapText="1"/>
    </xf>
    <xf numFmtId="0" fontId="2" fillId="0" borderId="2" xfId="2" applyFont="1" applyFill="1" applyBorder="1" applyAlignment="1"/>
    <xf numFmtId="0" fontId="2" fillId="0" borderId="4" xfId="2" applyFont="1" applyFill="1" applyBorder="1" applyAlignment="1"/>
  </cellXfs>
  <cellStyles count="3">
    <cellStyle name="Normalno" xfId="0" builtinId="0"/>
    <cellStyle name="Obično 2" xfId="2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65"/>
  <sheetViews>
    <sheetView tabSelected="1" topLeftCell="A182" zoomScale="70" zoomScaleNormal="70" workbookViewId="0">
      <selection activeCell="M19" sqref="M19"/>
    </sheetView>
  </sheetViews>
  <sheetFormatPr defaultRowHeight="14.25" x14ac:dyDescent="0.2"/>
  <cols>
    <col min="1" max="1" width="0.140625" style="1" customWidth="1"/>
    <col min="2" max="2" width="11.42578125" style="1" customWidth="1"/>
    <col min="3" max="3" width="10" style="6" customWidth="1"/>
    <col min="4" max="4" width="11.140625" style="7" customWidth="1"/>
    <col min="5" max="5" width="43" style="1" customWidth="1"/>
    <col min="6" max="8" width="19.7109375" style="2" customWidth="1"/>
    <col min="9" max="9" width="17.140625" style="1" bestFit="1" customWidth="1"/>
    <col min="10" max="10" width="15.42578125" style="1" customWidth="1"/>
    <col min="11" max="11" width="22.5703125" style="1" customWidth="1"/>
    <col min="12" max="16384" width="9.140625" style="1"/>
  </cols>
  <sheetData>
    <row r="1" spans="2:10" ht="15" x14ac:dyDescent="0.25">
      <c r="B1" s="103" t="s">
        <v>61</v>
      </c>
      <c r="C1" s="103"/>
      <c r="D1" s="103"/>
    </row>
    <row r="2" spans="2:10" ht="15" hidden="1" x14ac:dyDescent="0.25">
      <c r="B2" s="3"/>
      <c r="C2" s="4"/>
      <c r="D2" s="5"/>
    </row>
    <row r="3" spans="2:10" ht="15" customHeight="1" x14ac:dyDescent="0.25">
      <c r="B3" s="49" t="s">
        <v>62</v>
      </c>
      <c r="C3" s="4"/>
      <c r="D3" s="5"/>
    </row>
    <row r="4" spans="2:10" ht="15" customHeight="1" x14ac:dyDescent="0.2">
      <c r="B4" s="6" t="s">
        <v>63</v>
      </c>
      <c r="C4" s="1"/>
    </row>
    <row r="5" spans="2:10" ht="15" customHeight="1" x14ac:dyDescent="0.25">
      <c r="B5" s="59" t="s">
        <v>146</v>
      </c>
      <c r="C5" s="1"/>
    </row>
    <row r="6" spans="2:10" ht="15" customHeight="1" x14ac:dyDescent="0.25">
      <c r="B6" s="59" t="s">
        <v>147</v>
      </c>
      <c r="C6" s="1"/>
    </row>
    <row r="7" spans="2:10" ht="15" customHeight="1" x14ac:dyDescent="0.2">
      <c r="B7" s="6"/>
      <c r="C7" s="1"/>
    </row>
    <row r="8" spans="2:10" ht="15" x14ac:dyDescent="0.2">
      <c r="B8" s="6"/>
      <c r="C8" s="1"/>
      <c r="D8" s="104" t="s">
        <v>136</v>
      </c>
      <c r="E8" s="104"/>
      <c r="F8" s="105"/>
      <c r="G8" s="105"/>
      <c r="H8" s="105"/>
      <c r="I8" s="105"/>
      <c r="J8" s="105"/>
    </row>
    <row r="9" spans="2:10" ht="33.75" customHeight="1" x14ac:dyDescent="0.2">
      <c r="B9" s="8" t="s">
        <v>0</v>
      </c>
      <c r="C9" s="106" t="s">
        <v>1</v>
      </c>
      <c r="D9" s="107"/>
      <c r="E9" s="108"/>
      <c r="F9" s="9" t="s">
        <v>135</v>
      </c>
      <c r="G9" s="9" t="s">
        <v>130</v>
      </c>
      <c r="H9" s="9" t="s">
        <v>137</v>
      </c>
    </row>
    <row r="10" spans="2:10" ht="15" x14ac:dyDescent="0.25">
      <c r="B10" s="10"/>
      <c r="C10" s="109"/>
      <c r="D10" s="110"/>
      <c r="E10" s="11"/>
      <c r="F10" s="12"/>
      <c r="G10" s="12"/>
      <c r="H10" s="13"/>
    </row>
    <row r="11" spans="2:10" ht="15" x14ac:dyDescent="0.25">
      <c r="B11" s="96" t="s">
        <v>2</v>
      </c>
      <c r="C11" s="111"/>
      <c r="D11" s="97"/>
      <c r="E11" s="14"/>
      <c r="F11" s="15"/>
      <c r="G11" s="15"/>
      <c r="H11" s="16"/>
    </row>
    <row r="12" spans="2:10" ht="15" x14ac:dyDescent="0.25">
      <c r="B12" s="17" t="s">
        <v>3</v>
      </c>
      <c r="C12" s="102" t="s">
        <v>4</v>
      </c>
      <c r="D12" s="102"/>
      <c r="E12" s="102"/>
      <c r="F12" s="12">
        <f>F14+F19+F22+F24+F28+F32</f>
        <v>3589470</v>
      </c>
      <c r="G12" s="12">
        <f>+G14+G19+G22+G24+G28+G32</f>
        <v>3543012</v>
      </c>
      <c r="H12" s="12">
        <v>3543012</v>
      </c>
    </row>
    <row r="13" spans="2:10" ht="15" x14ac:dyDescent="0.25">
      <c r="B13" s="17"/>
      <c r="C13" s="61"/>
      <c r="D13" s="61"/>
      <c r="E13" s="61"/>
      <c r="F13" s="12"/>
      <c r="G13" s="12"/>
      <c r="H13" s="12"/>
      <c r="I13" s="50"/>
    </row>
    <row r="14" spans="2:10" ht="15" x14ac:dyDescent="0.25">
      <c r="B14" s="63" t="s">
        <v>100</v>
      </c>
      <c r="C14" s="64" t="s">
        <v>102</v>
      </c>
      <c r="D14" s="64"/>
      <c r="E14" s="64"/>
      <c r="F14" s="12">
        <f>+F15+F16+F17+F18</f>
        <v>2988204</v>
      </c>
      <c r="G14" s="12">
        <f>+G44+G113+I20119+G168+G171+G192+G182+G232+J25+G132+G157+G214+G187</f>
        <v>2886700</v>
      </c>
      <c r="H14" s="12">
        <v>2886700</v>
      </c>
      <c r="I14" s="50"/>
    </row>
    <row r="15" spans="2:10" ht="15" x14ac:dyDescent="0.25">
      <c r="B15" s="17" t="s">
        <v>101</v>
      </c>
      <c r="C15" s="61" t="s">
        <v>144</v>
      </c>
      <c r="D15" s="61"/>
      <c r="E15" s="61"/>
      <c r="F15" s="12">
        <f>+F44+F157</f>
        <v>2609900</v>
      </c>
      <c r="G15" s="12"/>
      <c r="H15" s="12"/>
      <c r="I15" s="50"/>
    </row>
    <row r="16" spans="2:10" ht="15" x14ac:dyDescent="0.25">
      <c r="B16" s="17" t="s">
        <v>101</v>
      </c>
      <c r="C16" s="22" t="s">
        <v>83</v>
      </c>
      <c r="D16" s="18"/>
      <c r="E16" s="11"/>
      <c r="F16" s="12">
        <f>+F113+F166+F171+F192+F232+F132+F180</f>
        <v>269100</v>
      </c>
      <c r="G16" s="12"/>
      <c r="H16" s="12"/>
      <c r="I16" s="50"/>
    </row>
    <row r="17" spans="2:10" ht="15" x14ac:dyDescent="0.25">
      <c r="B17" s="17" t="s">
        <v>101</v>
      </c>
      <c r="C17" s="22" t="s">
        <v>145</v>
      </c>
      <c r="D17" s="18"/>
      <c r="E17" s="11"/>
      <c r="F17" s="12">
        <v>500</v>
      </c>
      <c r="G17" s="12"/>
      <c r="H17" s="12"/>
    </row>
    <row r="18" spans="2:10" ht="15" x14ac:dyDescent="0.25">
      <c r="B18" s="17" t="s">
        <v>103</v>
      </c>
      <c r="C18" s="22" t="s">
        <v>104</v>
      </c>
      <c r="D18" s="18"/>
      <c r="E18" s="11"/>
      <c r="F18" s="12">
        <v>108704</v>
      </c>
      <c r="G18" s="12"/>
      <c r="H18" s="12"/>
    </row>
    <row r="19" spans="2:10" ht="15" x14ac:dyDescent="0.25">
      <c r="B19" s="65">
        <v>64</v>
      </c>
      <c r="C19" s="66" t="s">
        <v>5</v>
      </c>
      <c r="D19" s="67"/>
      <c r="E19" s="68"/>
      <c r="F19" s="12">
        <f>+F20+F21</f>
        <v>0</v>
      </c>
      <c r="G19" s="12"/>
      <c r="H19" s="13"/>
      <c r="I19" s="50"/>
    </row>
    <row r="20" spans="2:10" ht="15" x14ac:dyDescent="0.25">
      <c r="B20" s="18">
        <v>641</v>
      </c>
      <c r="C20" s="22" t="s">
        <v>6</v>
      </c>
      <c r="D20" s="18"/>
      <c r="E20" s="21"/>
      <c r="F20" s="12"/>
      <c r="G20" s="12"/>
      <c r="H20" s="13"/>
      <c r="I20" s="50"/>
    </row>
    <row r="21" spans="2:10" ht="15" x14ac:dyDescent="0.25">
      <c r="B21" s="18">
        <v>642</v>
      </c>
      <c r="C21" s="22" t="s">
        <v>7</v>
      </c>
      <c r="D21" s="18"/>
      <c r="E21" s="21"/>
      <c r="F21" s="12"/>
      <c r="G21" s="12"/>
      <c r="H21" s="12"/>
    </row>
    <row r="22" spans="2:10" ht="15" x14ac:dyDescent="0.25">
      <c r="B22" s="67">
        <v>65</v>
      </c>
      <c r="C22" s="66" t="s">
        <v>8</v>
      </c>
      <c r="D22" s="65"/>
      <c r="E22" s="69"/>
      <c r="F22" s="12">
        <f>+F23</f>
        <v>188000</v>
      </c>
      <c r="G22" s="12">
        <v>208000</v>
      </c>
      <c r="H22" s="13">
        <v>208000</v>
      </c>
    </row>
    <row r="23" spans="2:10" ht="15" x14ac:dyDescent="0.25">
      <c r="B23" s="18">
        <v>652</v>
      </c>
      <c r="C23" s="22" t="s">
        <v>9</v>
      </c>
      <c r="D23" s="20"/>
      <c r="E23" s="21"/>
      <c r="F23" s="13">
        <f>+F101</f>
        <v>188000</v>
      </c>
      <c r="G23" s="12"/>
      <c r="H23" s="12"/>
    </row>
    <row r="24" spans="2:10" ht="15" x14ac:dyDescent="0.25">
      <c r="B24" s="67">
        <v>66</v>
      </c>
      <c r="C24" s="70" t="s">
        <v>111</v>
      </c>
      <c r="D24" s="67"/>
      <c r="E24" s="69"/>
      <c r="F24" s="13">
        <f>+F25+F26+F27</f>
        <v>186720</v>
      </c>
      <c r="G24" s="12">
        <v>243570</v>
      </c>
      <c r="H24" s="12">
        <v>243570</v>
      </c>
      <c r="I24" s="50"/>
    </row>
    <row r="25" spans="2:10" ht="15" x14ac:dyDescent="0.25">
      <c r="B25" s="18">
        <v>661</v>
      </c>
      <c r="C25" s="22" t="s">
        <v>105</v>
      </c>
      <c r="D25" s="20"/>
      <c r="E25" s="21"/>
      <c r="F25" s="13">
        <v>162070</v>
      </c>
      <c r="G25" s="12"/>
      <c r="H25" s="12"/>
    </row>
    <row r="26" spans="2:10" ht="15" x14ac:dyDescent="0.25">
      <c r="B26" s="18">
        <v>663</v>
      </c>
      <c r="C26" s="22" t="s">
        <v>84</v>
      </c>
      <c r="D26" s="20"/>
      <c r="E26" s="21"/>
      <c r="F26" s="13">
        <f>+F87+F154</f>
        <v>1000</v>
      </c>
      <c r="G26" s="12"/>
      <c r="H26" s="12"/>
      <c r="I26" s="50"/>
    </row>
    <row r="27" spans="2:10" ht="15" x14ac:dyDescent="0.25">
      <c r="B27" s="18">
        <v>663</v>
      </c>
      <c r="C27" s="22" t="s">
        <v>123</v>
      </c>
      <c r="D27" s="20"/>
      <c r="E27" s="11"/>
      <c r="F27" s="13">
        <f>+F205+F243</f>
        <v>23650</v>
      </c>
      <c r="G27" s="12"/>
      <c r="H27" s="13"/>
    </row>
    <row r="28" spans="2:10" ht="15" x14ac:dyDescent="0.25">
      <c r="B28" s="65">
        <v>67</v>
      </c>
      <c r="C28" s="66" t="s">
        <v>112</v>
      </c>
      <c r="D28" s="67"/>
      <c r="E28" s="68"/>
      <c r="F28" s="12">
        <f>SUM(F29:F31)</f>
        <v>225316</v>
      </c>
      <c r="G28" s="12">
        <f>+G60+G70+G199</f>
        <v>203512</v>
      </c>
      <c r="H28" s="12">
        <v>203512</v>
      </c>
      <c r="I28" s="50"/>
    </row>
    <row r="29" spans="2:10" ht="15" x14ac:dyDescent="0.25">
      <c r="B29" s="18">
        <v>671</v>
      </c>
      <c r="C29" s="22" t="s">
        <v>10</v>
      </c>
      <c r="D29" s="18"/>
      <c r="E29" s="11"/>
      <c r="F29" s="12">
        <f>+F60+F70+F78</f>
        <v>218316</v>
      </c>
      <c r="G29" s="12"/>
      <c r="H29" s="12"/>
    </row>
    <row r="30" spans="2:10" ht="15" x14ac:dyDescent="0.25">
      <c r="B30" s="18">
        <v>671</v>
      </c>
      <c r="C30" s="22" t="s">
        <v>106</v>
      </c>
      <c r="D30" s="18"/>
      <c r="E30" s="11"/>
      <c r="F30" s="12"/>
      <c r="G30" s="12"/>
      <c r="H30" s="12"/>
      <c r="J30" s="50"/>
    </row>
    <row r="31" spans="2:10" ht="15" x14ac:dyDescent="0.25">
      <c r="B31" s="18">
        <v>671</v>
      </c>
      <c r="C31" s="22" t="s">
        <v>124</v>
      </c>
      <c r="D31" s="18"/>
      <c r="E31" s="11"/>
      <c r="F31" s="12">
        <v>7000</v>
      </c>
      <c r="G31" s="12"/>
      <c r="H31" s="12"/>
    </row>
    <row r="32" spans="2:10" ht="15" x14ac:dyDescent="0.25">
      <c r="B32" s="67">
        <v>72</v>
      </c>
      <c r="C32" s="66" t="s">
        <v>107</v>
      </c>
      <c r="D32" s="67"/>
      <c r="E32" s="68"/>
      <c r="F32" s="12">
        <f>+F33</f>
        <v>1230</v>
      </c>
      <c r="G32" s="12">
        <v>1230</v>
      </c>
      <c r="H32" s="12">
        <v>1230</v>
      </c>
    </row>
    <row r="33" spans="1:10" x14ac:dyDescent="0.2">
      <c r="B33" s="18">
        <v>721</v>
      </c>
      <c r="C33" s="22" t="s">
        <v>133</v>
      </c>
      <c r="D33" s="18"/>
      <c r="E33" s="21"/>
      <c r="F33" s="13">
        <v>1230</v>
      </c>
      <c r="G33" s="13"/>
      <c r="H33" s="13"/>
    </row>
    <row r="34" spans="1:10" s="24" customFormat="1" x14ac:dyDescent="0.2">
      <c r="A34" s="1"/>
      <c r="B34" s="18">
        <v>722</v>
      </c>
      <c r="C34" s="22" t="s">
        <v>108</v>
      </c>
      <c r="D34" s="18"/>
      <c r="E34" s="21"/>
      <c r="F34" s="13"/>
      <c r="G34" s="13"/>
      <c r="H34" s="13"/>
    </row>
    <row r="35" spans="1:10" s="24" customFormat="1" ht="15" x14ac:dyDescent="0.25">
      <c r="A35" s="1"/>
      <c r="B35" s="18"/>
      <c r="C35" s="19" t="s">
        <v>109</v>
      </c>
      <c r="D35" s="20"/>
      <c r="E35" s="11"/>
      <c r="F35" s="12"/>
      <c r="G35" s="13"/>
      <c r="H35" s="13"/>
    </row>
    <row r="36" spans="1:10" s="24" customFormat="1" x14ac:dyDescent="0.2">
      <c r="B36" s="23"/>
      <c r="D36" s="25"/>
      <c r="E36" s="26"/>
      <c r="F36" s="27"/>
      <c r="G36" s="27"/>
      <c r="H36" s="27"/>
    </row>
    <row r="37" spans="1:10" s="24" customFormat="1" x14ac:dyDescent="0.2">
      <c r="B37" s="23"/>
      <c r="D37" s="25"/>
      <c r="E37" s="26"/>
      <c r="F37" s="27"/>
      <c r="G37" s="27"/>
      <c r="H37" s="27"/>
    </row>
    <row r="38" spans="1:10" s="24" customFormat="1" x14ac:dyDescent="0.2">
      <c r="B38" s="23"/>
      <c r="D38" s="25"/>
      <c r="E38" s="26"/>
      <c r="F38" s="27"/>
      <c r="G38" s="27"/>
      <c r="H38" s="27"/>
    </row>
    <row r="39" spans="1:10" s="24" customFormat="1" x14ac:dyDescent="0.2">
      <c r="B39" s="23"/>
      <c r="D39" s="25"/>
      <c r="E39" s="26"/>
      <c r="F39" s="27"/>
      <c r="G39" s="27"/>
      <c r="H39" s="27"/>
    </row>
    <row r="40" spans="1:10" ht="21.75" customHeight="1" x14ac:dyDescent="0.2">
      <c r="A40" s="24"/>
      <c r="B40" s="28"/>
      <c r="C40" s="29" t="s">
        <v>11</v>
      </c>
      <c r="D40" s="30" t="s">
        <v>12</v>
      </c>
      <c r="E40" s="8" t="s">
        <v>1</v>
      </c>
      <c r="F40" s="9" t="s">
        <v>129</v>
      </c>
      <c r="G40" s="9" t="s">
        <v>126</v>
      </c>
      <c r="H40" s="9" t="s">
        <v>130</v>
      </c>
      <c r="I40" s="2"/>
      <c r="J40" s="50"/>
    </row>
    <row r="41" spans="1:10" ht="15.75" customHeight="1" x14ac:dyDescent="0.2">
      <c r="A41" s="24"/>
      <c r="B41" s="32" t="s">
        <v>96</v>
      </c>
      <c r="C41" s="93" t="s">
        <v>13</v>
      </c>
      <c r="D41" s="94"/>
      <c r="E41" s="95"/>
      <c r="F41" s="31">
        <f>+F44+F60+F70+F78+F85+F111+F132+F137+F154+F157+F166+F192+F199+F207+F214+F229+F171+F187+J213+F180</f>
        <v>3589470</v>
      </c>
      <c r="G41" s="31">
        <f>+G44+G60+G70+G77+G85+G111+G130+G157+G166+G171+G183+G187+G192+G199+G207+G229+G214</f>
        <v>3543012</v>
      </c>
      <c r="H41" s="31">
        <v>3543012</v>
      </c>
      <c r="I41" s="50"/>
      <c r="J41" s="50"/>
    </row>
    <row r="42" spans="1:10" ht="14.25" customHeight="1" x14ac:dyDescent="0.25">
      <c r="B42" s="32" t="s">
        <v>14</v>
      </c>
      <c r="C42" s="33" t="s">
        <v>15</v>
      </c>
      <c r="D42" s="96" t="s">
        <v>94</v>
      </c>
      <c r="E42" s="97"/>
      <c r="F42" s="15"/>
      <c r="G42" s="15"/>
      <c r="H42" s="15"/>
      <c r="I42" s="50"/>
    </row>
    <row r="43" spans="1:10" ht="14.25" customHeight="1" x14ac:dyDescent="0.25">
      <c r="B43" s="34" t="s">
        <v>16</v>
      </c>
      <c r="C43" s="33" t="s">
        <v>98</v>
      </c>
      <c r="D43" s="57" t="s">
        <v>97</v>
      </c>
      <c r="E43" s="58"/>
      <c r="F43" s="15">
        <f>+F44</f>
        <v>2597900</v>
      </c>
      <c r="G43" s="15">
        <f>+G44</f>
        <v>2440000</v>
      </c>
      <c r="H43" s="15">
        <f>+H44</f>
        <v>2440000</v>
      </c>
    </row>
    <row r="44" spans="1:10" ht="18.75" customHeight="1" x14ac:dyDescent="0.25">
      <c r="B44" s="34" t="s">
        <v>16</v>
      </c>
      <c r="C44" s="35" t="s">
        <v>17</v>
      </c>
      <c r="D44" s="98" t="s">
        <v>18</v>
      </c>
      <c r="E44" s="99"/>
      <c r="F44" s="86">
        <f>F46</f>
        <v>2597900</v>
      </c>
      <c r="G44" s="86">
        <f>G47+G51+G54</f>
        <v>2440000</v>
      </c>
      <c r="H44" s="36">
        <f>H47+H51+H54</f>
        <v>2440000</v>
      </c>
      <c r="I44" s="50"/>
    </row>
    <row r="45" spans="1:10" ht="15" x14ac:dyDescent="0.25">
      <c r="B45" s="22" t="s">
        <v>19</v>
      </c>
      <c r="C45" s="37"/>
      <c r="D45" s="100" t="s">
        <v>95</v>
      </c>
      <c r="E45" s="101"/>
      <c r="F45" s="13"/>
      <c r="G45" s="12"/>
      <c r="H45" s="12"/>
    </row>
    <row r="46" spans="1:10" ht="15" x14ac:dyDescent="0.25">
      <c r="B46" s="22"/>
      <c r="C46" s="37"/>
      <c r="D46" s="20">
        <v>3</v>
      </c>
      <c r="E46" s="19" t="s">
        <v>20</v>
      </c>
      <c r="F46" s="12">
        <f>F47+F51+F54</f>
        <v>2597900</v>
      </c>
      <c r="G46" s="12">
        <f>G47+G51+G54</f>
        <v>2440000</v>
      </c>
      <c r="H46" s="12">
        <f>H47+H51+H54</f>
        <v>2440000</v>
      </c>
    </row>
    <row r="47" spans="1:10" ht="15" x14ac:dyDescent="0.25">
      <c r="B47" s="22"/>
      <c r="C47" s="37"/>
      <c r="D47" s="20">
        <v>31</v>
      </c>
      <c r="E47" s="19" t="s">
        <v>21</v>
      </c>
      <c r="F47" s="12">
        <f>SUM(F48:F50)</f>
        <v>2494900</v>
      </c>
      <c r="G47" s="12">
        <v>2300000</v>
      </c>
      <c r="H47" s="12">
        <v>2300000</v>
      </c>
    </row>
    <row r="48" spans="1:10" ht="15" x14ac:dyDescent="0.25">
      <c r="B48" s="22"/>
      <c r="C48" s="37"/>
      <c r="D48" s="18">
        <v>311</v>
      </c>
      <c r="E48" s="22" t="s">
        <v>22</v>
      </c>
      <c r="F48" s="13">
        <v>2060000</v>
      </c>
      <c r="G48" s="12"/>
      <c r="H48" s="12"/>
      <c r="I48" s="2"/>
    </row>
    <row r="49" spans="2:11" ht="15" x14ac:dyDescent="0.25">
      <c r="B49" s="22"/>
      <c r="C49" s="37"/>
      <c r="D49" s="18">
        <v>312</v>
      </c>
      <c r="E49" s="22" t="s">
        <v>23</v>
      </c>
      <c r="F49" s="13">
        <v>95000</v>
      </c>
      <c r="G49" s="12"/>
      <c r="H49" s="12"/>
      <c r="I49" s="2"/>
    </row>
    <row r="50" spans="2:11" ht="15" x14ac:dyDescent="0.25">
      <c r="B50" s="22"/>
      <c r="C50" s="37"/>
      <c r="D50" s="18">
        <v>313</v>
      </c>
      <c r="E50" s="22" t="s">
        <v>24</v>
      </c>
      <c r="F50" s="13">
        <v>339900</v>
      </c>
      <c r="G50" s="12"/>
      <c r="H50" s="12"/>
      <c r="I50" s="2"/>
    </row>
    <row r="51" spans="2:11" ht="15" x14ac:dyDescent="0.25">
      <c r="B51" s="22"/>
      <c r="C51" s="37"/>
      <c r="D51" s="20">
        <v>32</v>
      </c>
      <c r="E51" s="19" t="s">
        <v>25</v>
      </c>
      <c r="F51" s="12">
        <f>SUM(F52:F53)</f>
        <v>103000</v>
      </c>
      <c r="G51" s="12">
        <v>140000</v>
      </c>
      <c r="H51" s="12">
        <v>140000</v>
      </c>
      <c r="I51" s="2"/>
    </row>
    <row r="52" spans="2:11" x14ac:dyDescent="0.2">
      <c r="B52" s="22"/>
      <c r="C52" s="37"/>
      <c r="D52" s="18">
        <v>321</v>
      </c>
      <c r="E52" s="22" t="s">
        <v>26</v>
      </c>
      <c r="F52" s="13">
        <v>100000</v>
      </c>
      <c r="G52" s="13"/>
      <c r="H52" s="13"/>
      <c r="I52" s="2"/>
    </row>
    <row r="53" spans="2:11" x14ac:dyDescent="0.2">
      <c r="B53" s="22"/>
      <c r="C53" s="37"/>
      <c r="D53" s="18">
        <v>323</v>
      </c>
      <c r="E53" s="22" t="s">
        <v>35</v>
      </c>
      <c r="F53" s="13">
        <v>3000</v>
      </c>
      <c r="G53" s="13"/>
      <c r="H53" s="13"/>
      <c r="I53" s="2"/>
    </row>
    <row r="54" spans="2:11" ht="15" x14ac:dyDescent="0.25">
      <c r="B54" s="22"/>
      <c r="C54" s="37"/>
      <c r="D54" s="20">
        <v>37</v>
      </c>
      <c r="E54" s="19" t="s">
        <v>40</v>
      </c>
      <c r="F54" s="13">
        <f>+F55</f>
        <v>0</v>
      </c>
      <c r="G54" s="13"/>
      <c r="H54" s="13"/>
      <c r="I54" s="2"/>
    </row>
    <row r="55" spans="2:11" x14ac:dyDescent="0.2">
      <c r="B55" s="22"/>
      <c r="C55" s="37"/>
      <c r="D55" s="18">
        <v>372</v>
      </c>
      <c r="E55" s="22" t="s">
        <v>41</v>
      </c>
      <c r="F55" s="13"/>
      <c r="G55" s="13"/>
      <c r="H55" s="13"/>
      <c r="I55" s="2"/>
    </row>
    <row r="56" spans="2:11" x14ac:dyDescent="0.2">
      <c r="B56" s="22"/>
      <c r="C56" s="37"/>
      <c r="D56" s="38"/>
      <c r="E56" s="39"/>
      <c r="F56" s="13"/>
      <c r="G56" s="13"/>
      <c r="H56" s="13"/>
      <c r="I56" s="2"/>
    </row>
    <row r="57" spans="2:11" ht="15.75" customHeight="1" x14ac:dyDescent="0.25">
      <c r="B57" s="22"/>
      <c r="C57" s="33" t="s">
        <v>29</v>
      </c>
      <c r="D57" s="96" t="s">
        <v>30</v>
      </c>
      <c r="E57" s="97"/>
      <c r="F57" s="15"/>
      <c r="G57" s="15"/>
      <c r="H57" s="15"/>
      <c r="I57" s="2"/>
    </row>
    <row r="58" spans="2:11" ht="12.75" customHeight="1" x14ac:dyDescent="0.2">
      <c r="B58" s="22"/>
      <c r="C58" s="40">
        <v>2101</v>
      </c>
      <c r="D58" s="87" t="s">
        <v>31</v>
      </c>
      <c r="E58" s="88"/>
      <c r="F58" s="41">
        <f>F59+F77</f>
        <v>218316</v>
      </c>
      <c r="G58" s="41">
        <f>+G59+G77</f>
        <v>219612</v>
      </c>
      <c r="H58" s="41">
        <f>+H59+H77</f>
        <v>219612</v>
      </c>
      <c r="I58" s="2"/>
      <c r="K58" s="60"/>
    </row>
    <row r="59" spans="2:11" ht="12.75" customHeight="1" x14ac:dyDescent="0.2">
      <c r="B59" s="22"/>
      <c r="C59" s="56"/>
      <c r="D59" s="55" t="s">
        <v>87</v>
      </c>
      <c r="E59" s="56"/>
      <c r="F59" s="41">
        <f>+F70+F60</f>
        <v>187816</v>
      </c>
      <c r="G59" s="41">
        <f>+G70+G60</f>
        <v>196512</v>
      </c>
      <c r="H59" s="41">
        <f>+H70+H60</f>
        <v>196512</v>
      </c>
      <c r="I59" s="2"/>
      <c r="K59" s="60"/>
    </row>
    <row r="60" spans="2:11" ht="18.75" customHeight="1" x14ac:dyDescent="0.25">
      <c r="B60" s="34" t="s">
        <v>16</v>
      </c>
      <c r="C60" s="35" t="s">
        <v>32</v>
      </c>
      <c r="D60" s="89" t="s">
        <v>33</v>
      </c>
      <c r="E60" s="90"/>
      <c r="F60" s="86">
        <f>F62</f>
        <v>76056</v>
      </c>
      <c r="G60" s="86">
        <f>G62</f>
        <v>76512</v>
      </c>
      <c r="H60" s="36">
        <f>H62</f>
        <v>76512</v>
      </c>
      <c r="I60" s="2"/>
      <c r="K60" s="60"/>
    </row>
    <row r="61" spans="2:11" ht="17.25" customHeight="1" x14ac:dyDescent="0.25">
      <c r="B61" s="22" t="s">
        <v>19</v>
      </c>
      <c r="C61" s="42"/>
      <c r="D61" s="91" t="s">
        <v>34</v>
      </c>
      <c r="E61" s="92"/>
      <c r="F61" s="12"/>
      <c r="G61" s="12"/>
      <c r="H61" s="12"/>
      <c r="I61" s="2"/>
      <c r="K61" s="60"/>
    </row>
    <row r="62" spans="2:11" ht="15" x14ac:dyDescent="0.25">
      <c r="B62" s="22"/>
      <c r="C62" s="37"/>
      <c r="D62" s="20">
        <v>3</v>
      </c>
      <c r="E62" s="19" t="s">
        <v>20</v>
      </c>
      <c r="F62" s="12">
        <f>F63+F68</f>
        <v>76056</v>
      </c>
      <c r="G62" s="12">
        <f>G63+G68</f>
        <v>76512</v>
      </c>
      <c r="H62" s="12">
        <f>H63+H68</f>
        <v>76512</v>
      </c>
      <c r="I62" s="2"/>
      <c r="K62" s="60"/>
    </row>
    <row r="63" spans="2:11" ht="15" x14ac:dyDescent="0.25">
      <c r="B63" s="22"/>
      <c r="C63" s="37"/>
      <c r="D63" s="20">
        <v>32</v>
      </c>
      <c r="E63" s="19" t="s">
        <v>25</v>
      </c>
      <c r="F63" s="12">
        <f>SUM(F64:F67)</f>
        <v>74056</v>
      </c>
      <c r="G63" s="12">
        <v>75312</v>
      </c>
      <c r="H63" s="12">
        <v>75312</v>
      </c>
      <c r="I63" s="2"/>
      <c r="K63" s="60"/>
    </row>
    <row r="64" spans="2:11" x14ac:dyDescent="0.2">
      <c r="B64" s="22"/>
      <c r="C64" s="37"/>
      <c r="D64" s="18">
        <v>321</v>
      </c>
      <c r="E64" s="22" t="s">
        <v>26</v>
      </c>
      <c r="F64" s="13">
        <v>8500</v>
      </c>
      <c r="G64" s="13"/>
      <c r="H64" s="13"/>
      <c r="K64" s="60"/>
    </row>
    <row r="65" spans="2:11" x14ac:dyDescent="0.2">
      <c r="B65" s="22"/>
      <c r="C65" s="37"/>
      <c r="D65" s="18">
        <v>322</v>
      </c>
      <c r="E65" s="22" t="s">
        <v>28</v>
      </c>
      <c r="F65" s="13">
        <v>22896</v>
      </c>
      <c r="G65" s="13"/>
      <c r="H65" s="13"/>
      <c r="K65" s="60"/>
    </row>
    <row r="66" spans="2:11" ht="13.5" customHeight="1" x14ac:dyDescent="0.2">
      <c r="B66" s="22"/>
      <c r="C66" s="37"/>
      <c r="D66" s="18">
        <v>323</v>
      </c>
      <c r="E66" s="22" t="s">
        <v>35</v>
      </c>
      <c r="F66" s="13">
        <v>41000</v>
      </c>
      <c r="G66" s="13"/>
      <c r="H66" s="13"/>
      <c r="I66" s="50"/>
      <c r="K66" s="60"/>
    </row>
    <row r="67" spans="2:11" ht="13.5" customHeight="1" x14ac:dyDescent="0.2">
      <c r="B67" s="22"/>
      <c r="C67" s="37"/>
      <c r="D67" s="18">
        <v>329</v>
      </c>
      <c r="E67" s="22" t="s">
        <v>27</v>
      </c>
      <c r="F67" s="13">
        <v>1660</v>
      </c>
      <c r="G67" s="13"/>
      <c r="H67" s="13"/>
      <c r="I67" s="50"/>
    </row>
    <row r="68" spans="2:11" ht="15" x14ac:dyDescent="0.25">
      <c r="B68" s="22"/>
      <c r="C68" s="37"/>
      <c r="D68" s="20">
        <v>34</v>
      </c>
      <c r="E68" s="19" t="s">
        <v>36</v>
      </c>
      <c r="F68" s="12">
        <f>F69</f>
        <v>2000</v>
      </c>
      <c r="G68" s="12">
        <v>1200</v>
      </c>
      <c r="H68" s="12">
        <v>1200</v>
      </c>
    </row>
    <row r="69" spans="2:11" x14ac:dyDescent="0.2">
      <c r="B69" s="22"/>
      <c r="C69" s="37"/>
      <c r="D69" s="18">
        <v>343</v>
      </c>
      <c r="E69" s="22" t="s">
        <v>37</v>
      </c>
      <c r="F69" s="13">
        <v>2000</v>
      </c>
      <c r="G69" s="13"/>
      <c r="H69" s="13"/>
      <c r="K69" s="78"/>
    </row>
    <row r="70" spans="2:11" ht="15" customHeight="1" x14ac:dyDescent="0.25">
      <c r="B70" s="34" t="s">
        <v>16</v>
      </c>
      <c r="C70" s="35" t="s">
        <v>38</v>
      </c>
      <c r="D70" s="89" t="s">
        <v>88</v>
      </c>
      <c r="E70" s="90"/>
      <c r="F70" s="86">
        <f>F72</f>
        <v>111760</v>
      </c>
      <c r="G70" s="86">
        <f>G72</f>
        <v>120000</v>
      </c>
      <c r="H70" s="36">
        <f>H72</f>
        <v>120000</v>
      </c>
      <c r="K70" s="60"/>
    </row>
    <row r="71" spans="2:11" ht="17.25" customHeight="1" x14ac:dyDescent="0.25">
      <c r="B71" s="22" t="s">
        <v>19</v>
      </c>
      <c r="C71" s="42"/>
      <c r="D71" s="91" t="s">
        <v>34</v>
      </c>
      <c r="E71" s="92"/>
      <c r="F71" s="12"/>
      <c r="G71" s="12"/>
      <c r="H71" s="12"/>
      <c r="K71" s="78">
        <f>+K70-K69</f>
        <v>0</v>
      </c>
    </row>
    <row r="72" spans="2:11" ht="15" x14ac:dyDescent="0.25">
      <c r="B72" s="22"/>
      <c r="C72" s="37"/>
      <c r="D72" s="20">
        <v>3</v>
      </c>
      <c r="E72" s="19" t="s">
        <v>20</v>
      </c>
      <c r="F72" s="12">
        <f>F73+F75</f>
        <v>111760</v>
      </c>
      <c r="G72" s="12">
        <f>+G73+G75</f>
        <v>120000</v>
      </c>
      <c r="H72" s="12">
        <f>+H73+H75</f>
        <v>120000</v>
      </c>
    </row>
    <row r="73" spans="2:11" ht="15" x14ac:dyDescent="0.25">
      <c r="B73" s="22"/>
      <c r="C73" s="37"/>
      <c r="D73" s="20">
        <v>32</v>
      </c>
      <c r="E73" s="19" t="s">
        <v>25</v>
      </c>
      <c r="F73" s="12">
        <f>SUM(F74:F74)</f>
        <v>4500</v>
      </c>
      <c r="G73" s="12">
        <v>4500</v>
      </c>
      <c r="H73" s="12">
        <v>4500</v>
      </c>
    </row>
    <row r="74" spans="2:11" x14ac:dyDescent="0.2">
      <c r="B74" s="22"/>
      <c r="C74" s="37"/>
      <c r="D74" s="18">
        <v>323</v>
      </c>
      <c r="E74" s="22" t="s">
        <v>35</v>
      </c>
      <c r="F74" s="13">
        <v>4500</v>
      </c>
      <c r="G74" s="13"/>
      <c r="H74" s="13"/>
    </row>
    <row r="75" spans="2:11" ht="15" x14ac:dyDescent="0.25">
      <c r="B75" s="22"/>
      <c r="C75" s="37"/>
      <c r="D75" s="20">
        <v>37</v>
      </c>
      <c r="E75" s="19" t="s">
        <v>40</v>
      </c>
      <c r="F75" s="12">
        <f>F76</f>
        <v>107260</v>
      </c>
      <c r="G75" s="12">
        <v>115500</v>
      </c>
      <c r="H75" s="12">
        <v>115500</v>
      </c>
    </row>
    <row r="76" spans="2:11" ht="12" customHeight="1" x14ac:dyDescent="0.2">
      <c r="B76" s="22"/>
      <c r="C76" s="37"/>
      <c r="D76" s="18">
        <v>372</v>
      </c>
      <c r="E76" s="22" t="s">
        <v>41</v>
      </c>
      <c r="F76" s="13">
        <v>107260</v>
      </c>
      <c r="G76" s="13"/>
      <c r="H76" s="13"/>
    </row>
    <row r="77" spans="2:11" ht="14.25" customHeight="1" x14ac:dyDescent="0.25">
      <c r="B77" s="22"/>
      <c r="C77" s="40">
        <v>2102</v>
      </c>
      <c r="D77" s="112" t="s">
        <v>42</v>
      </c>
      <c r="E77" s="113"/>
      <c r="F77" s="43">
        <f>F78</f>
        <v>30500</v>
      </c>
      <c r="G77" s="85">
        <f>G78</f>
        <v>23100</v>
      </c>
      <c r="H77" s="43">
        <f>H78</f>
        <v>23100</v>
      </c>
    </row>
    <row r="78" spans="2:11" ht="17.25" customHeight="1" x14ac:dyDescent="0.25">
      <c r="B78" s="34" t="s">
        <v>16</v>
      </c>
      <c r="C78" s="35" t="s">
        <v>43</v>
      </c>
      <c r="D78" s="114" t="s">
        <v>39</v>
      </c>
      <c r="E78" s="115"/>
      <c r="F78" s="86">
        <f>F80</f>
        <v>30500</v>
      </c>
      <c r="G78" s="36">
        <f>G80</f>
        <v>23100</v>
      </c>
      <c r="H78" s="36">
        <f>H80</f>
        <v>23100</v>
      </c>
    </row>
    <row r="79" spans="2:11" ht="17.25" customHeight="1" x14ac:dyDescent="0.25">
      <c r="B79" s="22" t="s">
        <v>19</v>
      </c>
      <c r="C79" s="42"/>
      <c r="D79" s="91" t="s">
        <v>44</v>
      </c>
      <c r="E79" s="92"/>
      <c r="F79" s="12"/>
      <c r="G79" s="12"/>
      <c r="H79" s="12"/>
      <c r="I79" s="50"/>
    </row>
    <row r="80" spans="2:11" ht="15" x14ac:dyDescent="0.25">
      <c r="B80" s="22"/>
      <c r="C80" s="37"/>
      <c r="D80" s="20">
        <v>3</v>
      </c>
      <c r="E80" s="19" t="s">
        <v>20</v>
      </c>
      <c r="F80" s="12">
        <f>F81</f>
        <v>30500</v>
      </c>
      <c r="G80" s="12">
        <v>23100</v>
      </c>
      <c r="H80" s="12">
        <v>23100</v>
      </c>
      <c r="I80" s="50"/>
    </row>
    <row r="81" spans="2:9" ht="15" x14ac:dyDescent="0.25">
      <c r="B81" s="22"/>
      <c r="C81" s="37"/>
      <c r="D81" s="20">
        <v>32</v>
      </c>
      <c r="E81" s="19" t="s">
        <v>25</v>
      </c>
      <c r="F81" s="12">
        <f>SUM(F82:F83)</f>
        <v>30500</v>
      </c>
      <c r="G81" s="12">
        <v>23100</v>
      </c>
      <c r="H81" s="12">
        <v>23100</v>
      </c>
    </row>
    <row r="82" spans="2:9" x14ac:dyDescent="0.2">
      <c r="B82" s="22"/>
      <c r="C82" s="37"/>
      <c r="D82" s="18">
        <v>322</v>
      </c>
      <c r="E82" s="22" t="s">
        <v>35</v>
      </c>
      <c r="F82" s="13">
        <v>18500</v>
      </c>
      <c r="G82" s="13"/>
      <c r="H82" s="13"/>
    </row>
    <row r="83" spans="2:9" ht="15" x14ac:dyDescent="0.25">
      <c r="B83" s="19"/>
      <c r="C83" s="37"/>
      <c r="D83" s="18">
        <v>329</v>
      </c>
      <c r="E83" s="22" t="s">
        <v>27</v>
      </c>
      <c r="F83" s="13">
        <v>12000</v>
      </c>
      <c r="G83" s="13"/>
      <c r="H83" s="13"/>
      <c r="I83" s="50"/>
    </row>
    <row r="84" spans="2:9" ht="29.25" customHeight="1" x14ac:dyDescent="0.2">
      <c r="B84" s="22"/>
      <c r="C84" s="29" t="s">
        <v>11</v>
      </c>
      <c r="D84" s="30" t="s">
        <v>12</v>
      </c>
      <c r="E84" s="8" t="s">
        <v>1</v>
      </c>
      <c r="F84" s="9" t="s">
        <v>125</v>
      </c>
      <c r="G84" s="9" t="s">
        <v>121</v>
      </c>
      <c r="H84" s="9" t="s">
        <v>126</v>
      </c>
      <c r="I84" s="50"/>
    </row>
    <row r="85" spans="2:9" ht="21.75" customHeight="1" x14ac:dyDescent="0.25">
      <c r="B85" s="34" t="s">
        <v>16</v>
      </c>
      <c r="C85" s="47" t="s">
        <v>46</v>
      </c>
      <c r="D85" s="89" t="s">
        <v>47</v>
      </c>
      <c r="E85" s="90"/>
      <c r="F85" s="86">
        <f>F87+F92+F101</f>
        <v>250500</v>
      </c>
      <c r="G85" s="86">
        <f>+G93+G98+G101+G89</f>
        <v>277700</v>
      </c>
      <c r="H85" s="36">
        <v>277700</v>
      </c>
    </row>
    <row r="86" spans="2:9" ht="17.25" customHeight="1" x14ac:dyDescent="0.25">
      <c r="B86" s="22" t="s">
        <v>19</v>
      </c>
      <c r="C86" s="42"/>
      <c r="D86" s="100" t="s">
        <v>99</v>
      </c>
      <c r="E86" s="101"/>
      <c r="F86" s="12"/>
      <c r="G86" s="12"/>
      <c r="H86" s="12"/>
    </row>
    <row r="87" spans="2:9" ht="15" x14ac:dyDescent="0.25">
      <c r="B87" s="22"/>
      <c r="C87" s="37"/>
      <c r="D87" s="20">
        <v>3</v>
      </c>
      <c r="E87" s="19" t="s">
        <v>20</v>
      </c>
      <c r="F87" s="54">
        <f>F88</f>
        <v>0</v>
      </c>
      <c r="G87" s="12"/>
      <c r="H87" s="12"/>
    </row>
    <row r="88" spans="2:9" ht="15" x14ac:dyDescent="0.25">
      <c r="B88" s="22"/>
      <c r="C88" s="37"/>
      <c r="D88" s="20">
        <v>32</v>
      </c>
      <c r="E88" s="19" t="s">
        <v>25</v>
      </c>
      <c r="F88" s="12">
        <f>F89</f>
        <v>0</v>
      </c>
      <c r="G88" s="12"/>
      <c r="H88" s="12"/>
    </row>
    <row r="89" spans="2:9" ht="15" x14ac:dyDescent="0.25">
      <c r="B89" s="22"/>
      <c r="C89" s="37"/>
      <c r="D89" s="18">
        <v>322</v>
      </c>
      <c r="E89" s="22" t="s">
        <v>28</v>
      </c>
      <c r="F89" s="13"/>
      <c r="G89" s="12">
        <v>1000</v>
      </c>
      <c r="H89" s="12">
        <v>1000</v>
      </c>
    </row>
    <row r="90" spans="2:9" ht="17.25" customHeight="1" x14ac:dyDescent="0.25">
      <c r="B90" s="22" t="s">
        <v>19</v>
      </c>
      <c r="C90" s="42"/>
      <c r="D90" s="100" t="s">
        <v>70</v>
      </c>
      <c r="E90" s="101"/>
      <c r="F90" s="12"/>
      <c r="G90" s="12"/>
      <c r="H90" s="12"/>
      <c r="I90" s="50"/>
    </row>
    <row r="91" spans="2:9" hidden="1" x14ac:dyDescent="0.2">
      <c r="B91" s="22"/>
    </row>
    <row r="92" spans="2:9" ht="15" x14ac:dyDescent="0.25">
      <c r="B92" s="22"/>
      <c r="C92" s="37"/>
      <c r="D92" s="20">
        <v>3</v>
      </c>
      <c r="E92" s="19" t="s">
        <v>20</v>
      </c>
      <c r="F92" s="12">
        <f>F93+F98</f>
        <v>62500</v>
      </c>
      <c r="G92" s="12"/>
      <c r="H92" s="12"/>
    </row>
    <row r="93" spans="2:9" ht="15" x14ac:dyDescent="0.25">
      <c r="B93" s="22"/>
      <c r="C93" s="37"/>
      <c r="D93" s="20">
        <v>32</v>
      </c>
      <c r="E93" s="19" t="s">
        <v>25</v>
      </c>
      <c r="F93" s="12">
        <f>F95+F96+F97+F94</f>
        <v>61900</v>
      </c>
      <c r="G93" s="12">
        <v>68000</v>
      </c>
      <c r="H93" s="12">
        <v>68000</v>
      </c>
      <c r="I93" s="50"/>
    </row>
    <row r="94" spans="2:9" ht="15" x14ac:dyDescent="0.25">
      <c r="B94" s="22"/>
      <c r="C94" s="37"/>
      <c r="D94" s="18">
        <v>321</v>
      </c>
      <c r="E94" s="22" t="s">
        <v>26</v>
      </c>
      <c r="F94" s="12">
        <v>1000</v>
      </c>
      <c r="G94" s="12"/>
      <c r="H94" s="12"/>
    </row>
    <row r="95" spans="2:9" ht="15" x14ac:dyDescent="0.25">
      <c r="B95" s="22"/>
      <c r="C95" s="37"/>
      <c r="D95" s="18">
        <v>322</v>
      </c>
      <c r="E95" s="22" t="s">
        <v>28</v>
      </c>
      <c r="F95" s="13">
        <v>40000</v>
      </c>
      <c r="G95" s="12"/>
      <c r="H95" s="12"/>
    </row>
    <row r="96" spans="2:9" ht="15" x14ac:dyDescent="0.25">
      <c r="B96" s="22"/>
      <c r="C96" s="37"/>
      <c r="D96" s="38">
        <v>323</v>
      </c>
      <c r="E96" s="22" t="s">
        <v>35</v>
      </c>
      <c r="F96" s="13">
        <v>18900</v>
      </c>
      <c r="G96" s="12"/>
      <c r="H96" s="12"/>
    </row>
    <row r="97" spans="2:9" ht="15" x14ac:dyDescent="0.25">
      <c r="B97" s="22"/>
      <c r="C97" s="37"/>
      <c r="D97" s="38">
        <v>329</v>
      </c>
      <c r="E97" s="22" t="s">
        <v>27</v>
      </c>
      <c r="F97" s="13">
        <v>2000</v>
      </c>
      <c r="G97" s="12"/>
      <c r="H97" s="12"/>
    </row>
    <row r="98" spans="2:9" ht="15" x14ac:dyDescent="0.25">
      <c r="B98" s="22"/>
      <c r="C98" s="37"/>
      <c r="D98" s="20">
        <v>34</v>
      </c>
      <c r="E98" s="19" t="s">
        <v>36</v>
      </c>
      <c r="F98" s="12">
        <f>+F99</f>
        <v>600</v>
      </c>
      <c r="G98" s="12">
        <v>700</v>
      </c>
      <c r="H98" s="12">
        <v>700</v>
      </c>
    </row>
    <row r="99" spans="2:9" ht="15" x14ac:dyDescent="0.25">
      <c r="B99" s="22"/>
      <c r="C99" s="37"/>
      <c r="D99" s="18">
        <v>343</v>
      </c>
      <c r="E99" s="22" t="s">
        <v>37</v>
      </c>
      <c r="F99" s="13">
        <v>600</v>
      </c>
      <c r="G99" s="12"/>
      <c r="H99" s="12"/>
    </row>
    <row r="100" spans="2:9" ht="15" x14ac:dyDescent="0.25">
      <c r="B100" s="22" t="s">
        <v>19</v>
      </c>
      <c r="C100" s="37"/>
      <c r="D100" s="100" t="s">
        <v>69</v>
      </c>
      <c r="E100" s="101"/>
      <c r="F100" s="13"/>
      <c r="G100" s="12"/>
      <c r="H100" s="12"/>
    </row>
    <row r="101" spans="2:9" ht="15" x14ac:dyDescent="0.25">
      <c r="B101" s="22"/>
      <c r="C101" s="37"/>
      <c r="D101" s="20">
        <v>32</v>
      </c>
      <c r="E101" s="19" t="s">
        <v>25</v>
      </c>
      <c r="F101" s="12">
        <f>SUM(F102:F104)</f>
        <v>188000</v>
      </c>
      <c r="G101" s="12">
        <v>208000</v>
      </c>
      <c r="H101" s="12">
        <v>208000</v>
      </c>
    </row>
    <row r="102" spans="2:9" ht="15" x14ac:dyDescent="0.25">
      <c r="B102" s="19"/>
      <c r="C102" s="37"/>
      <c r="D102" s="18">
        <v>322</v>
      </c>
      <c r="E102" s="22" t="s">
        <v>28</v>
      </c>
      <c r="F102" s="13">
        <v>168000</v>
      </c>
      <c r="G102" s="13"/>
      <c r="H102" s="13"/>
    </row>
    <row r="103" spans="2:9" x14ac:dyDescent="0.2">
      <c r="B103" s="22"/>
      <c r="C103" s="37"/>
      <c r="D103" s="18">
        <v>323</v>
      </c>
      <c r="E103" s="22" t="s">
        <v>35</v>
      </c>
      <c r="F103" s="13">
        <v>19000</v>
      </c>
      <c r="G103" s="13"/>
      <c r="H103" s="13"/>
    </row>
    <row r="104" spans="2:9" x14ac:dyDescent="0.2">
      <c r="B104" s="22"/>
      <c r="C104" s="37"/>
      <c r="D104" s="18">
        <v>329</v>
      </c>
      <c r="E104" s="22" t="s">
        <v>27</v>
      </c>
      <c r="F104" s="13">
        <v>1000</v>
      </c>
      <c r="G104" s="13"/>
      <c r="H104" s="13"/>
      <c r="I104" s="50"/>
    </row>
    <row r="105" spans="2:9" ht="15" x14ac:dyDescent="0.25">
      <c r="B105" s="34" t="s">
        <v>16</v>
      </c>
      <c r="C105" s="47" t="s">
        <v>119</v>
      </c>
      <c r="D105" s="100" t="s">
        <v>114</v>
      </c>
      <c r="E105" s="101"/>
      <c r="F105" s="13"/>
      <c r="G105" s="13"/>
      <c r="H105" s="13"/>
      <c r="I105" s="50"/>
    </row>
    <row r="106" spans="2:9" x14ac:dyDescent="0.2">
      <c r="B106" s="22"/>
      <c r="C106" s="37"/>
      <c r="D106" s="38"/>
      <c r="E106" s="39" t="s">
        <v>120</v>
      </c>
      <c r="F106" s="13"/>
      <c r="G106" s="13"/>
      <c r="H106" s="13"/>
      <c r="I106" s="50"/>
    </row>
    <row r="107" spans="2:9" ht="15" x14ac:dyDescent="0.25">
      <c r="B107" s="22"/>
      <c r="C107" s="42"/>
      <c r="D107" s="100"/>
      <c r="E107" s="101"/>
      <c r="F107" s="13"/>
      <c r="G107" s="12"/>
      <c r="H107" s="12"/>
      <c r="I107" s="50"/>
    </row>
    <row r="108" spans="2:9" ht="15" x14ac:dyDescent="0.25">
      <c r="B108" s="19"/>
      <c r="C108" s="37"/>
      <c r="D108" s="20">
        <v>3</v>
      </c>
      <c r="E108" s="19" t="s">
        <v>20</v>
      </c>
      <c r="F108" s="81">
        <f>+F109</f>
        <v>0</v>
      </c>
      <c r="G108" s="12"/>
      <c r="H108" s="12"/>
      <c r="I108" s="50"/>
    </row>
    <row r="109" spans="2:9" ht="15" x14ac:dyDescent="0.25">
      <c r="B109" s="22"/>
      <c r="C109" s="37"/>
      <c r="D109" s="20">
        <v>32</v>
      </c>
      <c r="E109" s="19" t="s">
        <v>25</v>
      </c>
      <c r="F109" s="13"/>
      <c r="G109" s="12"/>
      <c r="H109" s="12"/>
      <c r="I109" s="50"/>
    </row>
    <row r="110" spans="2:9" ht="15" x14ac:dyDescent="0.25">
      <c r="B110" s="22"/>
      <c r="C110" s="37"/>
      <c r="D110" s="18">
        <v>322</v>
      </c>
      <c r="E110" s="22" t="s">
        <v>28</v>
      </c>
      <c r="F110" s="13"/>
      <c r="G110" s="12"/>
      <c r="H110" s="12"/>
      <c r="I110" s="50"/>
    </row>
    <row r="111" spans="2:9" ht="19.5" customHeight="1" x14ac:dyDescent="0.25">
      <c r="B111" s="34" t="s">
        <v>16</v>
      </c>
      <c r="C111" s="47" t="s">
        <v>49</v>
      </c>
      <c r="D111" s="89" t="s">
        <v>50</v>
      </c>
      <c r="E111" s="90"/>
      <c r="F111" s="86">
        <f>F114+F118+F122</f>
        <v>193300</v>
      </c>
      <c r="G111" s="86">
        <f>G114+G118+G123+G128</f>
        <v>216000</v>
      </c>
      <c r="H111" s="36">
        <f>H114+H118+H123+H128</f>
        <v>216000</v>
      </c>
    </row>
    <row r="112" spans="2:9" ht="15" x14ac:dyDescent="0.25">
      <c r="B112" s="22" t="s">
        <v>19</v>
      </c>
      <c r="C112" s="37">
        <v>55291</v>
      </c>
      <c r="D112" s="100" t="s">
        <v>65</v>
      </c>
      <c r="E112" s="101"/>
      <c r="F112" s="13"/>
      <c r="G112" s="12"/>
      <c r="H112" s="12"/>
    </row>
    <row r="113" spans="2:9" ht="15" x14ac:dyDescent="0.25">
      <c r="B113" s="22"/>
      <c r="C113" s="37"/>
      <c r="D113" s="20">
        <v>3</v>
      </c>
      <c r="E113" s="19" t="s">
        <v>20</v>
      </c>
      <c r="F113" s="51">
        <f>+F114+F118</f>
        <v>153000</v>
      </c>
      <c r="G113" s="51">
        <f>+G114+G118</f>
        <v>165000</v>
      </c>
      <c r="H113" s="51">
        <f>+H114+H118</f>
        <v>165000</v>
      </c>
    </row>
    <row r="114" spans="2:9" ht="15" x14ac:dyDescent="0.25">
      <c r="B114" s="22"/>
      <c r="C114" s="37"/>
      <c r="D114" s="20">
        <v>31</v>
      </c>
      <c r="E114" s="19" t="s">
        <v>21</v>
      </c>
      <c r="F114" s="12">
        <f>SUM(F115:F117)</f>
        <v>143500</v>
      </c>
      <c r="G114" s="12">
        <v>150000</v>
      </c>
      <c r="H114" s="12">
        <v>150000</v>
      </c>
    </row>
    <row r="115" spans="2:9" ht="15" x14ac:dyDescent="0.25">
      <c r="B115" s="22"/>
      <c r="C115" s="37"/>
      <c r="D115" s="18">
        <v>311</v>
      </c>
      <c r="E115" s="22" t="s">
        <v>22</v>
      </c>
      <c r="F115" s="13">
        <v>118000</v>
      </c>
      <c r="G115" s="12"/>
      <c r="H115" s="12"/>
    </row>
    <row r="116" spans="2:9" ht="15" x14ac:dyDescent="0.25">
      <c r="B116" s="22"/>
      <c r="C116" s="37"/>
      <c r="D116" s="18">
        <v>312</v>
      </c>
      <c r="E116" s="22" t="s">
        <v>23</v>
      </c>
      <c r="F116" s="13">
        <v>6100</v>
      </c>
      <c r="G116" s="12"/>
      <c r="H116" s="12"/>
    </row>
    <row r="117" spans="2:9" ht="15" x14ac:dyDescent="0.25">
      <c r="B117" s="22"/>
      <c r="C117" s="37"/>
      <c r="D117" s="18">
        <v>313</v>
      </c>
      <c r="E117" s="22" t="s">
        <v>24</v>
      </c>
      <c r="F117" s="13">
        <v>19400</v>
      </c>
      <c r="G117" s="12"/>
      <c r="H117" s="12"/>
    </row>
    <row r="118" spans="2:9" ht="15" x14ac:dyDescent="0.25">
      <c r="B118" s="22"/>
      <c r="C118" s="37"/>
      <c r="D118" s="20">
        <v>32</v>
      </c>
      <c r="E118" s="19" t="s">
        <v>25</v>
      </c>
      <c r="F118" s="12">
        <f>SUM(F119:F120)</f>
        <v>9500</v>
      </c>
      <c r="G118" s="12">
        <v>15000</v>
      </c>
      <c r="H118" s="12">
        <v>15000</v>
      </c>
    </row>
    <row r="119" spans="2:9" ht="15" x14ac:dyDescent="0.25">
      <c r="B119" s="22"/>
      <c r="C119" s="37"/>
      <c r="D119" s="20">
        <v>321</v>
      </c>
      <c r="E119" s="22" t="s">
        <v>26</v>
      </c>
      <c r="F119" s="12">
        <v>8500</v>
      </c>
      <c r="G119" s="12">
        <v>15000</v>
      </c>
      <c r="H119" s="12">
        <v>15000</v>
      </c>
    </row>
    <row r="120" spans="2:9" x14ac:dyDescent="0.2">
      <c r="B120" s="22"/>
      <c r="C120" s="37"/>
      <c r="D120" s="18">
        <v>323</v>
      </c>
      <c r="E120" s="22" t="s">
        <v>35</v>
      </c>
      <c r="F120" s="13">
        <v>1000</v>
      </c>
      <c r="G120" s="13"/>
      <c r="H120" s="13"/>
    </row>
    <row r="121" spans="2:9" ht="15" x14ac:dyDescent="0.25">
      <c r="B121" s="22" t="s">
        <v>19</v>
      </c>
      <c r="C121" s="37"/>
      <c r="D121" s="100" t="s">
        <v>48</v>
      </c>
      <c r="E121" s="101"/>
      <c r="F121" s="13"/>
      <c r="G121" s="12"/>
      <c r="H121" s="12"/>
      <c r="I121" s="50"/>
    </row>
    <row r="122" spans="2:9" ht="15" x14ac:dyDescent="0.25">
      <c r="B122" s="22"/>
      <c r="C122" s="37"/>
      <c r="D122" s="18">
        <v>3</v>
      </c>
      <c r="E122" s="22" t="s">
        <v>20</v>
      </c>
      <c r="F122" s="12">
        <f>+F123+F128</f>
        <v>40300</v>
      </c>
      <c r="G122" s="12"/>
      <c r="H122" s="12"/>
    </row>
    <row r="123" spans="2:9" ht="15" x14ac:dyDescent="0.25">
      <c r="B123" s="22"/>
      <c r="C123" s="37"/>
      <c r="D123" s="20">
        <v>32</v>
      </c>
      <c r="E123" s="19" t="s">
        <v>25</v>
      </c>
      <c r="F123" s="13">
        <f>SUM(F124:F127)</f>
        <v>39300</v>
      </c>
      <c r="G123" s="12">
        <v>50000</v>
      </c>
      <c r="H123" s="12">
        <v>50000</v>
      </c>
    </row>
    <row r="124" spans="2:9" ht="15" x14ac:dyDescent="0.25">
      <c r="B124" s="22"/>
      <c r="C124" s="37"/>
      <c r="D124" s="18">
        <v>321</v>
      </c>
      <c r="E124" s="22" t="s">
        <v>26</v>
      </c>
      <c r="F124" s="12">
        <v>1000</v>
      </c>
      <c r="G124" s="12"/>
      <c r="H124" s="12"/>
    </row>
    <row r="125" spans="2:9" x14ac:dyDescent="0.2">
      <c r="B125" s="22"/>
      <c r="C125" s="37"/>
      <c r="D125" s="18">
        <v>322</v>
      </c>
      <c r="E125" s="22" t="s">
        <v>28</v>
      </c>
      <c r="F125" s="13">
        <v>23300</v>
      </c>
      <c r="G125" s="13"/>
      <c r="H125" s="13"/>
    </row>
    <row r="126" spans="2:9" x14ac:dyDescent="0.2">
      <c r="B126" s="22"/>
      <c r="C126" s="37"/>
      <c r="D126" s="18">
        <v>323</v>
      </c>
      <c r="E126" s="22" t="s">
        <v>35</v>
      </c>
      <c r="F126" s="13">
        <v>15000</v>
      </c>
      <c r="G126" s="13"/>
      <c r="H126" s="13"/>
    </row>
    <row r="127" spans="2:9" x14ac:dyDescent="0.2">
      <c r="B127" s="22"/>
      <c r="C127" s="37"/>
      <c r="D127" s="18">
        <v>329</v>
      </c>
      <c r="E127" s="22" t="s">
        <v>27</v>
      </c>
      <c r="F127" s="13"/>
      <c r="G127" s="13"/>
      <c r="H127" s="13"/>
    </row>
    <row r="128" spans="2:9" x14ac:dyDescent="0.2">
      <c r="B128" s="22"/>
      <c r="C128" s="37"/>
      <c r="D128" s="18">
        <v>343</v>
      </c>
      <c r="E128" s="22" t="s">
        <v>37</v>
      </c>
      <c r="F128" s="13">
        <v>1000</v>
      </c>
      <c r="G128" s="13">
        <v>1000</v>
      </c>
      <c r="H128" s="13">
        <v>1000</v>
      </c>
    </row>
    <row r="129" spans="2:9" ht="29.25" customHeight="1" x14ac:dyDescent="0.2">
      <c r="B129" s="22"/>
      <c r="C129" s="29" t="s">
        <v>11</v>
      </c>
      <c r="D129" s="30" t="s">
        <v>12</v>
      </c>
      <c r="E129" s="8" t="s">
        <v>1</v>
      </c>
      <c r="F129" s="9" t="s">
        <v>125</v>
      </c>
      <c r="G129" s="9" t="s">
        <v>121</v>
      </c>
      <c r="H129" s="9" t="s">
        <v>126</v>
      </c>
    </row>
    <row r="130" spans="2:9" ht="21" customHeight="1" x14ac:dyDescent="0.25">
      <c r="B130" s="34" t="s">
        <v>16</v>
      </c>
      <c r="C130" s="47" t="s">
        <v>71</v>
      </c>
      <c r="D130" s="89" t="s">
        <v>72</v>
      </c>
      <c r="E130" s="90"/>
      <c r="F130" s="36">
        <f>+F137+F154+F132</f>
        <v>57500</v>
      </c>
      <c r="G130" s="86">
        <f>+G132+G137+G154+G149</f>
        <v>67000</v>
      </c>
      <c r="H130" s="36">
        <f>+H137+H154+H132+H149</f>
        <v>67000</v>
      </c>
    </row>
    <row r="131" spans="2:9" ht="15" customHeight="1" x14ac:dyDescent="0.25">
      <c r="B131" s="22" t="s">
        <v>19</v>
      </c>
      <c r="C131" s="37"/>
      <c r="D131" s="100" t="s">
        <v>65</v>
      </c>
      <c r="E131" s="101"/>
      <c r="F131" s="13"/>
      <c r="G131" s="12"/>
      <c r="H131" s="12"/>
    </row>
    <row r="132" spans="2:9" ht="15" customHeight="1" x14ac:dyDescent="0.25">
      <c r="B132" s="22"/>
      <c r="C132" s="37"/>
      <c r="D132" s="20">
        <v>3</v>
      </c>
      <c r="E132" s="19" t="s">
        <v>20</v>
      </c>
      <c r="F132" s="54">
        <f>+F133</f>
        <v>6000</v>
      </c>
      <c r="G132" s="51">
        <v>5000</v>
      </c>
      <c r="H132" s="51">
        <v>5000</v>
      </c>
    </row>
    <row r="133" spans="2:9" ht="15" customHeight="1" x14ac:dyDescent="0.25">
      <c r="B133" s="22"/>
      <c r="C133" s="37"/>
      <c r="D133" s="20">
        <v>32</v>
      </c>
      <c r="E133" s="19" t="s">
        <v>25</v>
      </c>
      <c r="F133" s="12">
        <f>SUM(F134:F135)</f>
        <v>6000</v>
      </c>
      <c r="G133" s="12"/>
      <c r="H133" s="12"/>
    </row>
    <row r="134" spans="2:9" ht="15" customHeight="1" x14ac:dyDescent="0.2">
      <c r="B134" s="22"/>
      <c r="C134" s="37"/>
      <c r="D134" s="18">
        <v>321</v>
      </c>
      <c r="E134" s="22" t="s">
        <v>26</v>
      </c>
      <c r="F134" s="13">
        <v>4500</v>
      </c>
      <c r="G134" s="13"/>
      <c r="H134" s="13"/>
    </row>
    <row r="135" spans="2:9" ht="15" customHeight="1" x14ac:dyDescent="0.2">
      <c r="B135" s="22"/>
      <c r="C135" s="37"/>
      <c r="D135" s="38">
        <v>323</v>
      </c>
      <c r="E135" s="39" t="s">
        <v>35</v>
      </c>
      <c r="F135" s="13">
        <v>1500</v>
      </c>
      <c r="G135" s="13"/>
      <c r="H135" s="13"/>
    </row>
    <row r="136" spans="2:9" ht="15" customHeight="1" x14ac:dyDescent="0.25">
      <c r="B136" s="22" t="s">
        <v>19</v>
      </c>
      <c r="C136" s="37"/>
      <c r="D136" s="100" t="s">
        <v>74</v>
      </c>
      <c r="E136" s="101"/>
      <c r="F136" s="13"/>
      <c r="G136" s="12"/>
      <c r="H136" s="12"/>
    </row>
    <row r="137" spans="2:9" ht="15" x14ac:dyDescent="0.25">
      <c r="B137" s="22"/>
      <c r="C137" s="37"/>
      <c r="D137" s="20">
        <v>3</v>
      </c>
      <c r="E137" s="19" t="s">
        <v>20</v>
      </c>
      <c r="F137" s="54">
        <f>+F138+I145+F143</f>
        <v>50500</v>
      </c>
      <c r="G137" s="12">
        <f>+G138+G143</f>
        <v>51000</v>
      </c>
      <c r="H137" s="12">
        <v>51000</v>
      </c>
      <c r="I137" s="50"/>
    </row>
    <row r="138" spans="2:9" ht="15" x14ac:dyDescent="0.25">
      <c r="B138" s="22"/>
      <c r="C138" s="37"/>
      <c r="D138" s="20">
        <v>32</v>
      </c>
      <c r="E138" s="19" t="s">
        <v>25</v>
      </c>
      <c r="F138" s="13">
        <f>SUM(F139:F142)</f>
        <v>49500</v>
      </c>
      <c r="G138" s="12">
        <v>50000</v>
      </c>
      <c r="H138" s="12">
        <v>50000</v>
      </c>
    </row>
    <row r="139" spans="2:9" ht="15" x14ac:dyDescent="0.25">
      <c r="B139" s="22"/>
      <c r="C139" s="37"/>
      <c r="D139" s="18">
        <v>321</v>
      </c>
      <c r="E139" s="22" t="s">
        <v>26</v>
      </c>
      <c r="F139" s="13">
        <v>5000</v>
      </c>
      <c r="G139" s="12"/>
      <c r="H139" s="12"/>
    </row>
    <row r="140" spans="2:9" ht="15" x14ac:dyDescent="0.25">
      <c r="B140" s="22"/>
      <c r="C140" s="37"/>
      <c r="D140" s="18">
        <v>322</v>
      </c>
      <c r="E140" s="22" t="s">
        <v>28</v>
      </c>
      <c r="F140" s="13">
        <v>9000</v>
      </c>
      <c r="G140" s="12"/>
      <c r="H140" s="12"/>
    </row>
    <row r="141" spans="2:9" ht="15" x14ac:dyDescent="0.25">
      <c r="B141" s="22"/>
      <c r="C141" s="37"/>
      <c r="D141" s="38">
        <v>323</v>
      </c>
      <c r="E141" s="22" t="s">
        <v>92</v>
      </c>
      <c r="F141" s="13">
        <v>27000</v>
      </c>
      <c r="G141" s="12"/>
      <c r="H141" s="12"/>
    </row>
    <row r="142" spans="2:9" ht="15" x14ac:dyDescent="0.25">
      <c r="B142" s="22"/>
      <c r="C142" s="37"/>
      <c r="D142" s="38">
        <v>329</v>
      </c>
      <c r="E142" s="22" t="s">
        <v>73</v>
      </c>
      <c r="F142" s="13">
        <v>8500</v>
      </c>
      <c r="G142" s="12"/>
      <c r="H142" s="12"/>
    </row>
    <row r="143" spans="2:9" ht="15" x14ac:dyDescent="0.25">
      <c r="B143" s="22"/>
      <c r="C143" s="37"/>
      <c r="D143" s="20">
        <v>38</v>
      </c>
      <c r="E143" s="19" t="s">
        <v>76</v>
      </c>
      <c r="F143" s="12">
        <f>+F144</f>
        <v>1000</v>
      </c>
      <c r="G143" s="12">
        <v>1000</v>
      </c>
      <c r="H143" s="12">
        <v>1000</v>
      </c>
    </row>
    <row r="144" spans="2:9" ht="15" x14ac:dyDescent="0.25">
      <c r="B144" s="22"/>
      <c r="C144" s="37"/>
      <c r="D144" s="18">
        <v>381</v>
      </c>
      <c r="E144" s="22" t="s">
        <v>77</v>
      </c>
      <c r="F144" s="13">
        <v>1000</v>
      </c>
      <c r="G144" s="12"/>
      <c r="H144" s="12"/>
    </row>
    <row r="145" spans="2:9" ht="15" x14ac:dyDescent="0.25">
      <c r="B145" s="22"/>
      <c r="C145" s="37"/>
      <c r="D145" s="38">
        <v>322</v>
      </c>
      <c r="E145" s="22" t="s">
        <v>28</v>
      </c>
      <c r="F145" s="13">
        <v>500</v>
      </c>
      <c r="G145" s="12"/>
      <c r="H145" s="12"/>
    </row>
    <row r="146" spans="2:9" ht="18" customHeight="1" x14ac:dyDescent="0.25">
      <c r="B146" s="22"/>
      <c r="C146" s="37"/>
      <c r="D146" s="38">
        <v>323</v>
      </c>
      <c r="E146" s="22" t="s">
        <v>75</v>
      </c>
      <c r="F146" s="13">
        <v>14000</v>
      </c>
      <c r="G146" s="12"/>
      <c r="H146" s="12"/>
    </row>
    <row r="147" spans="2:9" ht="18" customHeight="1" x14ac:dyDescent="0.2">
      <c r="B147" s="22"/>
      <c r="C147" s="37"/>
      <c r="D147" s="100" t="s">
        <v>79</v>
      </c>
      <c r="E147" s="101"/>
      <c r="F147" s="13"/>
      <c r="G147" s="13"/>
      <c r="H147" s="13"/>
    </row>
    <row r="148" spans="2:9" ht="18" customHeight="1" x14ac:dyDescent="0.25">
      <c r="B148" s="22"/>
      <c r="C148" s="37"/>
      <c r="D148" s="20">
        <v>3</v>
      </c>
      <c r="E148" s="19" t="s">
        <v>20</v>
      </c>
      <c r="F148" s="54"/>
      <c r="G148" s="54"/>
      <c r="H148" s="12"/>
    </row>
    <row r="149" spans="2:9" ht="18" customHeight="1" x14ac:dyDescent="0.25">
      <c r="B149" s="22" t="s">
        <v>19</v>
      </c>
      <c r="C149" s="37"/>
      <c r="D149" s="20">
        <v>32</v>
      </c>
      <c r="E149" s="19" t="s">
        <v>25</v>
      </c>
      <c r="F149" s="13"/>
      <c r="G149" s="13">
        <v>10000</v>
      </c>
      <c r="H149" s="13">
        <v>10000</v>
      </c>
    </row>
    <row r="150" spans="2:9" ht="18" customHeight="1" x14ac:dyDescent="0.2">
      <c r="B150" s="22"/>
      <c r="C150" s="37"/>
      <c r="D150" s="38">
        <v>322</v>
      </c>
      <c r="E150" s="22" t="s">
        <v>28</v>
      </c>
      <c r="F150" s="13"/>
      <c r="G150" s="13"/>
      <c r="H150" s="13"/>
    </row>
    <row r="151" spans="2:9" ht="18" customHeight="1" x14ac:dyDescent="0.2">
      <c r="B151" s="22"/>
      <c r="C151" s="37"/>
      <c r="D151" s="38">
        <v>323</v>
      </c>
      <c r="E151" s="22" t="s">
        <v>75</v>
      </c>
      <c r="F151" s="13"/>
      <c r="G151" s="13"/>
      <c r="H151" s="13"/>
    </row>
    <row r="152" spans="2:9" ht="18" customHeight="1" x14ac:dyDescent="0.2">
      <c r="B152" s="22"/>
      <c r="C152" s="37"/>
      <c r="D152" s="38">
        <v>329</v>
      </c>
      <c r="E152" s="22" t="s">
        <v>27</v>
      </c>
      <c r="F152" s="13"/>
      <c r="G152" s="13"/>
      <c r="H152" s="13"/>
    </row>
    <row r="153" spans="2:9" ht="18" customHeight="1" x14ac:dyDescent="0.25">
      <c r="B153" s="22" t="s">
        <v>19</v>
      </c>
      <c r="C153" s="37"/>
      <c r="D153" s="100" t="s">
        <v>113</v>
      </c>
      <c r="E153" s="101"/>
      <c r="F153" s="13"/>
      <c r="G153" s="12"/>
      <c r="H153" s="12"/>
    </row>
    <row r="154" spans="2:9" ht="18" customHeight="1" x14ac:dyDescent="0.25">
      <c r="B154" s="19"/>
      <c r="C154" s="37"/>
      <c r="D154" s="20">
        <v>3</v>
      </c>
      <c r="E154" s="19" t="s">
        <v>20</v>
      </c>
      <c r="F154" s="80">
        <f>+F155</f>
        <v>1000</v>
      </c>
      <c r="G154" s="12">
        <v>1000</v>
      </c>
      <c r="H154" s="12">
        <v>1000</v>
      </c>
      <c r="I154" s="50"/>
    </row>
    <row r="155" spans="2:9" ht="18" customHeight="1" x14ac:dyDescent="0.25">
      <c r="B155" s="22"/>
      <c r="C155" s="37"/>
      <c r="D155" s="20">
        <v>32</v>
      </c>
      <c r="E155" s="19" t="s">
        <v>25</v>
      </c>
      <c r="F155" s="13">
        <f>+F156</f>
        <v>1000</v>
      </c>
      <c r="G155" s="12">
        <v>1000</v>
      </c>
      <c r="H155" s="12">
        <v>1000</v>
      </c>
      <c r="I155" s="50"/>
    </row>
    <row r="156" spans="2:9" ht="18" customHeight="1" x14ac:dyDescent="0.25">
      <c r="B156" s="22"/>
      <c r="C156" s="37"/>
      <c r="D156" s="38">
        <v>323</v>
      </c>
      <c r="E156" s="22" t="s">
        <v>92</v>
      </c>
      <c r="F156" s="13">
        <v>1000</v>
      </c>
      <c r="G156" s="12"/>
      <c r="H156" s="12"/>
      <c r="I156" s="50"/>
    </row>
    <row r="157" spans="2:9" ht="18" customHeight="1" x14ac:dyDescent="0.25">
      <c r="B157" s="34" t="s">
        <v>16</v>
      </c>
      <c r="C157" s="47" t="s">
        <v>131</v>
      </c>
      <c r="D157" s="89" t="s">
        <v>132</v>
      </c>
      <c r="E157" s="90"/>
      <c r="F157" s="86">
        <f>+F159+F162</f>
        <v>12000</v>
      </c>
      <c r="G157" s="86">
        <f>G159+G162</f>
        <v>15000</v>
      </c>
      <c r="H157" s="36">
        <v>15000</v>
      </c>
      <c r="I157" s="50"/>
    </row>
    <row r="158" spans="2:9" ht="18" customHeight="1" x14ac:dyDescent="0.25">
      <c r="B158" s="22" t="s">
        <v>19</v>
      </c>
      <c r="C158" s="37"/>
      <c r="D158" s="100" t="s">
        <v>95</v>
      </c>
      <c r="E158" s="101"/>
      <c r="F158" s="13"/>
      <c r="G158" s="12"/>
      <c r="H158" s="12"/>
      <c r="I158" s="50"/>
    </row>
    <row r="159" spans="2:9" ht="18" customHeight="1" x14ac:dyDescent="0.25">
      <c r="B159" s="22"/>
      <c r="C159" s="37"/>
      <c r="D159" s="20">
        <v>3</v>
      </c>
      <c r="E159" s="19" t="s">
        <v>20</v>
      </c>
      <c r="F159" s="51">
        <f>F160</f>
        <v>5000</v>
      </c>
      <c r="G159" s="51">
        <f>+G160</f>
        <v>8000</v>
      </c>
      <c r="H159" s="51">
        <v>8000</v>
      </c>
      <c r="I159" s="50"/>
    </row>
    <row r="160" spans="2:9" ht="18" customHeight="1" x14ac:dyDescent="0.25">
      <c r="B160" s="22"/>
      <c r="C160" s="37"/>
      <c r="D160" s="20">
        <v>32</v>
      </c>
      <c r="E160" s="19" t="s">
        <v>25</v>
      </c>
      <c r="F160" s="12">
        <f>F161</f>
        <v>5000</v>
      </c>
      <c r="G160" s="12">
        <v>8000</v>
      </c>
      <c r="H160" s="12">
        <v>8000</v>
      </c>
      <c r="I160" s="50"/>
    </row>
    <row r="161" spans="2:9" ht="18" customHeight="1" x14ac:dyDescent="0.2">
      <c r="B161" s="22"/>
      <c r="C161" s="37"/>
      <c r="D161" s="18">
        <v>322</v>
      </c>
      <c r="E161" s="22" t="s">
        <v>28</v>
      </c>
      <c r="F161" s="13">
        <v>5000</v>
      </c>
      <c r="G161" s="13"/>
      <c r="H161" s="13"/>
      <c r="I161" s="50"/>
    </row>
    <row r="162" spans="2:9" ht="18" customHeight="1" x14ac:dyDescent="0.25">
      <c r="B162" s="22"/>
      <c r="C162" s="79"/>
      <c r="D162" s="20">
        <v>4</v>
      </c>
      <c r="E162" s="19" t="s">
        <v>58</v>
      </c>
      <c r="F162" s="53">
        <f>SUM(F163:F163)</f>
        <v>7000</v>
      </c>
      <c r="G162" s="53">
        <f>SUM(G163:G163)</f>
        <v>7000</v>
      </c>
      <c r="H162" s="53">
        <v>7000</v>
      </c>
      <c r="I162" s="50"/>
    </row>
    <row r="163" spans="2:9" ht="18" customHeight="1" x14ac:dyDescent="0.25">
      <c r="B163" s="22"/>
      <c r="C163" s="79"/>
      <c r="D163" s="20">
        <v>42</v>
      </c>
      <c r="E163" s="19" t="s">
        <v>59</v>
      </c>
      <c r="F163" s="12">
        <f>+F164+F165</f>
        <v>7000</v>
      </c>
      <c r="G163" s="12">
        <v>7000</v>
      </c>
      <c r="H163" s="12">
        <v>7000</v>
      </c>
      <c r="I163" s="50"/>
    </row>
    <row r="164" spans="2:9" ht="12.75" customHeight="1" x14ac:dyDescent="0.2">
      <c r="B164" s="22"/>
      <c r="C164" s="79"/>
      <c r="D164" s="18">
        <v>422</v>
      </c>
      <c r="E164" s="22" t="s">
        <v>60</v>
      </c>
      <c r="F164" s="13"/>
      <c r="G164" s="13"/>
      <c r="H164" s="13"/>
    </row>
    <row r="165" spans="2:9" ht="12.75" customHeight="1" x14ac:dyDescent="0.2">
      <c r="B165" s="22"/>
      <c r="C165" s="79"/>
      <c r="D165" s="18">
        <v>424</v>
      </c>
      <c r="E165" s="22" t="s">
        <v>85</v>
      </c>
      <c r="F165" s="13">
        <v>7000</v>
      </c>
      <c r="G165" s="13"/>
      <c r="H165" s="13"/>
    </row>
    <row r="166" spans="2:9" ht="12.75" customHeight="1" x14ac:dyDescent="0.25">
      <c r="B166" s="34" t="s">
        <v>16</v>
      </c>
      <c r="C166" s="47" t="s">
        <v>89</v>
      </c>
      <c r="D166" s="89" t="s">
        <v>90</v>
      </c>
      <c r="E166" s="90"/>
      <c r="F166" s="86">
        <f>+F168</f>
        <v>500</v>
      </c>
      <c r="G166" s="86">
        <f>G168</f>
        <v>500</v>
      </c>
      <c r="H166" s="36">
        <f>H168</f>
        <v>500</v>
      </c>
    </row>
    <row r="167" spans="2:9" ht="12.75" customHeight="1" x14ac:dyDescent="0.25">
      <c r="B167" s="22" t="s">
        <v>19</v>
      </c>
      <c r="C167" s="37"/>
      <c r="D167" s="100" t="s">
        <v>65</v>
      </c>
      <c r="E167" s="101"/>
      <c r="F167" s="13"/>
      <c r="G167" s="12"/>
      <c r="H167" s="12"/>
    </row>
    <row r="168" spans="2:9" ht="12.75" customHeight="1" x14ac:dyDescent="0.25">
      <c r="B168" s="19"/>
      <c r="C168" s="37"/>
      <c r="D168" s="20">
        <v>3</v>
      </c>
      <c r="E168" s="19" t="s">
        <v>20</v>
      </c>
      <c r="F168" s="51">
        <f>F169</f>
        <v>500</v>
      </c>
      <c r="G168" s="51">
        <v>500</v>
      </c>
      <c r="H168" s="51">
        <v>500</v>
      </c>
    </row>
    <row r="169" spans="2:9" ht="13.5" customHeight="1" x14ac:dyDescent="0.25">
      <c r="B169" s="22"/>
      <c r="C169" s="37"/>
      <c r="D169" s="20">
        <v>32</v>
      </c>
      <c r="E169" s="19" t="s">
        <v>25</v>
      </c>
      <c r="F169" s="12">
        <f>F170</f>
        <v>500</v>
      </c>
      <c r="G169" s="12">
        <v>500</v>
      </c>
      <c r="H169" s="12">
        <v>500</v>
      </c>
    </row>
    <row r="170" spans="2:9" ht="13.5" customHeight="1" x14ac:dyDescent="0.2">
      <c r="B170" s="22"/>
      <c r="C170" s="37"/>
      <c r="D170" s="18">
        <v>322</v>
      </c>
      <c r="E170" s="22" t="s">
        <v>28</v>
      </c>
      <c r="F170" s="13">
        <v>500</v>
      </c>
      <c r="G170" s="13"/>
      <c r="H170" s="13"/>
    </row>
    <row r="171" spans="2:9" ht="13.5" customHeight="1" x14ac:dyDescent="0.25">
      <c r="B171" s="34" t="s">
        <v>16</v>
      </c>
      <c r="C171" s="47" t="s">
        <v>118</v>
      </c>
      <c r="D171" s="89" t="s">
        <v>64</v>
      </c>
      <c r="E171" s="90"/>
      <c r="F171" s="86">
        <f>F174+F178</f>
        <v>87600</v>
      </c>
      <c r="G171" s="86">
        <f>G174+G178</f>
        <v>111000</v>
      </c>
      <c r="H171" s="36">
        <f>H174+H178</f>
        <v>111000</v>
      </c>
    </row>
    <row r="172" spans="2:9" ht="13.5" customHeight="1" x14ac:dyDescent="0.25">
      <c r="B172" s="22" t="s">
        <v>19</v>
      </c>
      <c r="C172" s="37"/>
      <c r="D172" s="100" t="s">
        <v>65</v>
      </c>
      <c r="E172" s="101"/>
      <c r="F172" s="13"/>
      <c r="G172" s="12"/>
      <c r="H172" s="12"/>
    </row>
    <row r="173" spans="2:9" ht="13.5" customHeight="1" x14ac:dyDescent="0.25">
      <c r="B173" s="22"/>
      <c r="C173" s="37"/>
      <c r="D173" s="20">
        <v>3</v>
      </c>
      <c r="E173" s="19" t="s">
        <v>20</v>
      </c>
      <c r="F173" s="13">
        <f>+F174+F178</f>
        <v>87600</v>
      </c>
      <c r="G173" s="13">
        <f>+G174+G178</f>
        <v>111000</v>
      </c>
      <c r="H173" s="13">
        <v>80000</v>
      </c>
    </row>
    <row r="174" spans="2:9" ht="13.5" customHeight="1" x14ac:dyDescent="0.25">
      <c r="B174" s="22"/>
      <c r="C174" s="37"/>
      <c r="D174" s="20">
        <v>31</v>
      </c>
      <c r="E174" s="19" t="s">
        <v>21</v>
      </c>
      <c r="F174" s="12">
        <f>+F175+F176+F177</f>
        <v>78700</v>
      </c>
      <c r="G174" s="12">
        <v>100000</v>
      </c>
      <c r="H174" s="12">
        <v>100000</v>
      </c>
    </row>
    <row r="175" spans="2:9" ht="13.5" customHeight="1" x14ac:dyDescent="0.25">
      <c r="B175" s="22"/>
      <c r="C175" s="37"/>
      <c r="D175" s="18">
        <v>311</v>
      </c>
      <c r="E175" s="22" t="s">
        <v>22</v>
      </c>
      <c r="F175" s="13">
        <v>60600</v>
      </c>
      <c r="G175" s="12"/>
      <c r="H175" s="12"/>
    </row>
    <row r="176" spans="2:9" ht="13.5" customHeight="1" x14ac:dyDescent="0.25">
      <c r="B176" s="22"/>
      <c r="C176" s="37"/>
      <c r="D176" s="18">
        <v>312</v>
      </c>
      <c r="E176" s="22" t="s">
        <v>23</v>
      </c>
      <c r="F176" s="13">
        <v>8100</v>
      </c>
      <c r="G176" s="12"/>
      <c r="H176" s="12"/>
    </row>
    <row r="177" spans="1:8" ht="12.75" customHeight="1" x14ac:dyDescent="0.25">
      <c r="B177" s="22"/>
      <c r="C177" s="37"/>
      <c r="D177" s="18">
        <v>313</v>
      </c>
      <c r="E177" s="22" t="s">
        <v>24</v>
      </c>
      <c r="F177" s="13">
        <v>10000</v>
      </c>
      <c r="G177" s="12"/>
      <c r="H177" s="12"/>
    </row>
    <row r="178" spans="1:8" ht="12.75" customHeight="1" x14ac:dyDescent="0.25">
      <c r="B178" s="22"/>
      <c r="C178" s="37"/>
      <c r="D178" s="20">
        <v>32</v>
      </c>
      <c r="E178" s="19" t="s">
        <v>25</v>
      </c>
      <c r="F178" s="12">
        <f>F179</f>
        <v>8900</v>
      </c>
      <c r="G178" s="12">
        <v>11000</v>
      </c>
      <c r="H178" s="12">
        <v>11000</v>
      </c>
    </row>
    <row r="179" spans="1:8" ht="12.75" customHeight="1" x14ac:dyDescent="0.2">
      <c r="A179" s="1">
        <v>31</v>
      </c>
      <c r="B179" s="22"/>
      <c r="C179" s="37"/>
      <c r="D179" s="38">
        <v>321</v>
      </c>
      <c r="E179" s="22" t="s">
        <v>26</v>
      </c>
      <c r="F179" s="13">
        <v>8900</v>
      </c>
      <c r="G179" s="13"/>
      <c r="H179" s="13"/>
    </row>
    <row r="180" spans="1:8" ht="12.75" customHeight="1" x14ac:dyDescent="0.25">
      <c r="B180" s="34" t="s">
        <v>16</v>
      </c>
      <c r="C180" s="47" t="s">
        <v>71</v>
      </c>
      <c r="D180" s="89" t="s">
        <v>127</v>
      </c>
      <c r="E180" s="90"/>
      <c r="F180" s="86">
        <f>+F182</f>
        <v>14500</v>
      </c>
      <c r="G180" s="36">
        <f>+G182+G192+G202+G207</f>
        <v>32700</v>
      </c>
      <c r="H180" s="36">
        <v>32700</v>
      </c>
    </row>
    <row r="181" spans="1:8" ht="12.75" customHeight="1" x14ac:dyDescent="0.25">
      <c r="B181" s="22" t="s">
        <v>19</v>
      </c>
      <c r="C181" s="37"/>
      <c r="D181" s="100" t="s">
        <v>65</v>
      </c>
      <c r="E181" s="101"/>
      <c r="F181" s="13"/>
      <c r="G181" s="54"/>
      <c r="H181" s="12"/>
    </row>
    <row r="182" spans="1:8" ht="12.75" customHeight="1" x14ac:dyDescent="0.25">
      <c r="B182" s="22"/>
      <c r="C182" s="37"/>
      <c r="D182" s="20">
        <v>3</v>
      </c>
      <c r="E182" s="19" t="s">
        <v>20</v>
      </c>
      <c r="F182" s="51">
        <f>+F183</f>
        <v>14500</v>
      </c>
      <c r="G182" s="51">
        <f>+G183</f>
        <v>6700</v>
      </c>
      <c r="H182" s="51">
        <f>+H183</f>
        <v>6700</v>
      </c>
    </row>
    <row r="183" spans="1:8" ht="12.75" customHeight="1" x14ac:dyDescent="0.25">
      <c r="B183" s="22"/>
      <c r="C183" s="37"/>
      <c r="D183" s="20">
        <v>32</v>
      </c>
      <c r="E183" s="19" t="s">
        <v>25</v>
      </c>
      <c r="F183" s="12">
        <f>SUM(F184:F186)</f>
        <v>14500</v>
      </c>
      <c r="G183" s="54">
        <v>6700</v>
      </c>
      <c r="H183" s="12">
        <v>6700</v>
      </c>
    </row>
    <row r="184" spans="1:8" ht="12.75" customHeight="1" x14ac:dyDescent="0.2">
      <c r="B184" s="22"/>
      <c r="C184" s="37"/>
      <c r="D184" s="18">
        <v>322</v>
      </c>
      <c r="E184" s="22" t="s">
        <v>28</v>
      </c>
      <c r="F184" s="13">
        <v>7500</v>
      </c>
      <c r="G184" s="13"/>
      <c r="H184" s="13"/>
    </row>
    <row r="185" spans="1:8" ht="12.75" customHeight="1" x14ac:dyDescent="0.2">
      <c r="B185" s="22"/>
      <c r="C185" s="37"/>
      <c r="D185" s="38">
        <v>323</v>
      </c>
      <c r="E185" s="39" t="s">
        <v>35</v>
      </c>
      <c r="F185" s="13">
        <v>6500</v>
      </c>
      <c r="G185" s="13"/>
      <c r="H185" s="13"/>
    </row>
    <row r="186" spans="1:8" ht="12.75" customHeight="1" x14ac:dyDescent="0.2">
      <c r="B186" s="22"/>
      <c r="C186" s="37"/>
      <c r="D186" s="38">
        <v>329</v>
      </c>
      <c r="E186" s="39" t="s">
        <v>27</v>
      </c>
      <c r="F186" s="13">
        <v>500</v>
      </c>
      <c r="G186" s="13"/>
      <c r="H186" s="13"/>
    </row>
    <row r="187" spans="1:8" ht="12.75" customHeight="1" x14ac:dyDescent="0.25">
      <c r="B187" s="22" t="s">
        <v>138</v>
      </c>
      <c r="C187" s="84">
        <v>2302</v>
      </c>
      <c r="D187" s="116" t="s">
        <v>139</v>
      </c>
      <c r="E187" s="117"/>
      <c r="F187" s="85">
        <v>500</v>
      </c>
      <c r="G187" s="85">
        <v>500</v>
      </c>
      <c r="H187" s="85">
        <v>500</v>
      </c>
    </row>
    <row r="188" spans="1:8" ht="12.75" customHeight="1" x14ac:dyDescent="0.25">
      <c r="B188" s="46" t="s">
        <v>16</v>
      </c>
      <c r="C188" s="62" t="s">
        <v>140</v>
      </c>
      <c r="D188" s="100" t="s">
        <v>141</v>
      </c>
      <c r="E188" s="101"/>
      <c r="F188" s="13">
        <v>500</v>
      </c>
      <c r="G188" s="13"/>
      <c r="H188" s="13"/>
    </row>
    <row r="189" spans="1:8" ht="12.75" customHeight="1" x14ac:dyDescent="0.2">
      <c r="B189" s="22" t="s">
        <v>19</v>
      </c>
      <c r="C189" s="37"/>
      <c r="D189" s="38"/>
      <c r="E189" s="39" t="s">
        <v>142</v>
      </c>
      <c r="F189" s="13"/>
      <c r="G189" s="13"/>
      <c r="H189" s="13"/>
    </row>
    <row r="190" spans="1:8" ht="17.25" customHeight="1" x14ac:dyDescent="0.2">
      <c r="B190" s="22"/>
      <c r="C190" s="42"/>
      <c r="D190" s="83">
        <v>32</v>
      </c>
      <c r="E190" s="22" t="s">
        <v>28</v>
      </c>
      <c r="F190" s="13">
        <v>500</v>
      </c>
      <c r="G190" s="13">
        <v>500</v>
      </c>
      <c r="H190" s="13">
        <v>500</v>
      </c>
    </row>
    <row r="191" spans="1:8" x14ac:dyDescent="0.2">
      <c r="B191" s="22"/>
      <c r="C191" s="42"/>
      <c r="D191" s="83">
        <v>322</v>
      </c>
      <c r="E191" s="22" t="s">
        <v>28</v>
      </c>
      <c r="F191" s="13"/>
      <c r="G191" s="13"/>
      <c r="H191" s="13"/>
    </row>
    <row r="192" spans="1:8" ht="15" x14ac:dyDescent="0.25">
      <c r="B192" s="34" t="s">
        <v>16</v>
      </c>
      <c r="C192" s="47" t="s">
        <v>67</v>
      </c>
      <c r="D192" s="89" t="s">
        <v>66</v>
      </c>
      <c r="E192" s="90"/>
      <c r="F192" s="86">
        <f>F194</f>
        <v>5000</v>
      </c>
      <c r="G192" s="86">
        <f>G194</f>
        <v>5000</v>
      </c>
      <c r="H192" s="36">
        <f>H194</f>
        <v>5000</v>
      </c>
    </row>
    <row r="193" spans="2:8" ht="15" x14ac:dyDescent="0.25">
      <c r="B193" s="22" t="s">
        <v>19</v>
      </c>
      <c r="C193" s="42"/>
      <c r="D193" s="100" t="s">
        <v>65</v>
      </c>
      <c r="E193" s="101"/>
      <c r="F193" s="12"/>
      <c r="G193" s="12"/>
      <c r="H193" s="12"/>
    </row>
    <row r="194" spans="2:8" ht="15" x14ac:dyDescent="0.25">
      <c r="B194" s="71"/>
      <c r="C194" s="37"/>
      <c r="D194" s="20">
        <v>3</v>
      </c>
      <c r="E194" s="19" t="s">
        <v>20</v>
      </c>
      <c r="F194" s="12">
        <f>F195+F247</f>
        <v>5000</v>
      </c>
      <c r="G194" s="12">
        <f>G195+G247</f>
        <v>5000</v>
      </c>
      <c r="H194" s="12">
        <f>H195+H247</f>
        <v>5000</v>
      </c>
    </row>
    <row r="195" spans="2:8" ht="15" customHeight="1" x14ac:dyDescent="0.25">
      <c r="B195" s="71"/>
      <c r="C195" s="37"/>
      <c r="D195" s="20">
        <v>32</v>
      </c>
      <c r="E195" s="19" t="s">
        <v>25</v>
      </c>
      <c r="F195" s="12">
        <f>F197+F196</f>
        <v>5000</v>
      </c>
      <c r="G195" s="12">
        <v>5000</v>
      </c>
      <c r="H195" s="12">
        <v>5000</v>
      </c>
    </row>
    <row r="196" spans="2:8" ht="15" customHeight="1" x14ac:dyDescent="0.25">
      <c r="B196" s="22"/>
      <c r="C196" s="37"/>
      <c r="D196" s="18">
        <v>322</v>
      </c>
      <c r="E196" s="22" t="s">
        <v>28</v>
      </c>
      <c r="F196" s="12">
        <v>500</v>
      </c>
      <c r="G196" s="12"/>
      <c r="H196" s="12"/>
    </row>
    <row r="197" spans="2:8" ht="14.25" customHeight="1" x14ac:dyDescent="0.25">
      <c r="B197" s="22"/>
      <c r="C197" s="37"/>
      <c r="D197" s="18">
        <v>323</v>
      </c>
      <c r="E197" s="22" t="s">
        <v>35</v>
      </c>
      <c r="F197" s="13">
        <v>4500</v>
      </c>
      <c r="G197" s="12"/>
      <c r="H197" s="12"/>
    </row>
    <row r="198" spans="2:8" ht="14.25" customHeight="1" x14ac:dyDescent="0.25">
      <c r="B198" s="71"/>
      <c r="C198" s="37"/>
      <c r="D198" s="38">
        <v>329</v>
      </c>
      <c r="E198" s="22" t="s">
        <v>27</v>
      </c>
      <c r="F198" s="13"/>
      <c r="G198" s="12"/>
      <c r="H198" s="12"/>
    </row>
    <row r="199" spans="2:8" ht="14.25" customHeight="1" x14ac:dyDescent="0.25">
      <c r="B199" s="34" t="s">
        <v>16</v>
      </c>
      <c r="C199" s="72" t="s">
        <v>117</v>
      </c>
      <c r="D199" s="119" t="s">
        <v>115</v>
      </c>
      <c r="E199" s="120"/>
      <c r="F199" s="86">
        <f>+F201</f>
        <v>7000</v>
      </c>
      <c r="G199" s="86">
        <f>G201</f>
        <v>7000</v>
      </c>
      <c r="H199" s="36">
        <f>H201</f>
        <v>7000</v>
      </c>
    </row>
    <row r="200" spans="2:8" ht="14.25" customHeight="1" x14ac:dyDescent="0.25">
      <c r="B200" s="22" t="s">
        <v>19</v>
      </c>
      <c r="C200" s="73"/>
      <c r="D200" s="121" t="s">
        <v>116</v>
      </c>
      <c r="E200" s="122"/>
      <c r="F200" s="13"/>
      <c r="G200" s="12"/>
      <c r="H200" s="12"/>
    </row>
    <row r="201" spans="2:8" ht="14.25" customHeight="1" x14ac:dyDescent="0.25">
      <c r="B201" s="19"/>
      <c r="C201" s="74"/>
      <c r="D201" s="75">
        <v>3</v>
      </c>
      <c r="E201" s="76" t="s">
        <v>20</v>
      </c>
      <c r="F201" s="13">
        <f>+F202</f>
        <v>7000</v>
      </c>
      <c r="G201" s="12">
        <v>7000</v>
      </c>
      <c r="H201" s="12">
        <v>7000</v>
      </c>
    </row>
    <row r="202" spans="2:8" ht="14.25" customHeight="1" x14ac:dyDescent="0.25">
      <c r="B202" s="19"/>
      <c r="C202" s="74"/>
      <c r="D202" s="75">
        <v>32</v>
      </c>
      <c r="E202" s="76" t="s">
        <v>25</v>
      </c>
      <c r="F202" s="13">
        <f>+F204+F203</f>
        <v>7000</v>
      </c>
      <c r="G202" s="12">
        <v>7000</v>
      </c>
      <c r="H202" s="12">
        <v>7000</v>
      </c>
    </row>
    <row r="203" spans="2:8" ht="17.25" customHeight="1" x14ac:dyDescent="0.25">
      <c r="B203" s="19"/>
      <c r="C203" s="74"/>
      <c r="D203" s="18">
        <v>322</v>
      </c>
      <c r="E203" s="22" t="s">
        <v>28</v>
      </c>
      <c r="F203" s="13">
        <v>1000</v>
      </c>
      <c r="G203" s="12"/>
      <c r="H203" s="12"/>
    </row>
    <row r="204" spans="2:8" ht="15" x14ac:dyDescent="0.25">
      <c r="B204" s="22"/>
      <c r="C204" s="74"/>
      <c r="D204" s="77">
        <v>323</v>
      </c>
      <c r="E204" s="71" t="s">
        <v>35</v>
      </c>
      <c r="F204" s="13">
        <v>6000</v>
      </c>
      <c r="G204" s="12"/>
      <c r="H204" s="12"/>
    </row>
    <row r="205" spans="2:8" ht="15" x14ac:dyDescent="0.25">
      <c r="B205" s="34" t="s">
        <v>16</v>
      </c>
      <c r="C205" s="47" t="s">
        <v>78</v>
      </c>
      <c r="D205" s="89" t="s">
        <v>80</v>
      </c>
      <c r="E205" s="90"/>
      <c r="F205" s="36">
        <f>F207</f>
        <v>12650</v>
      </c>
      <c r="G205" s="36">
        <f>G207</f>
        <v>14000</v>
      </c>
      <c r="H205" s="36">
        <f>H207</f>
        <v>14000</v>
      </c>
    </row>
    <row r="206" spans="2:8" ht="15" x14ac:dyDescent="0.25">
      <c r="B206" s="22" t="s">
        <v>19</v>
      </c>
      <c r="C206" s="42"/>
      <c r="D206" s="100" t="s">
        <v>79</v>
      </c>
      <c r="E206" s="101"/>
      <c r="F206" s="12"/>
      <c r="G206" s="12"/>
      <c r="H206" s="12"/>
    </row>
    <row r="207" spans="2:8" ht="15" x14ac:dyDescent="0.25">
      <c r="B207" s="22"/>
      <c r="C207" s="37"/>
      <c r="D207" s="20">
        <v>3</v>
      </c>
      <c r="E207" s="19" t="s">
        <v>20</v>
      </c>
      <c r="F207" s="54">
        <f>F208+F211</f>
        <v>12650</v>
      </c>
      <c r="G207" s="54">
        <f>G208+G211</f>
        <v>14000</v>
      </c>
      <c r="H207" s="54">
        <f>H208+H211</f>
        <v>14000</v>
      </c>
    </row>
    <row r="208" spans="2:8" ht="15" x14ac:dyDescent="0.25">
      <c r="B208" s="22"/>
      <c r="C208" s="37"/>
      <c r="D208" s="20">
        <v>31</v>
      </c>
      <c r="E208" s="19" t="s">
        <v>21</v>
      </c>
      <c r="F208" s="12">
        <f>+F209+F210</f>
        <v>11650</v>
      </c>
      <c r="G208" s="12">
        <v>12000</v>
      </c>
      <c r="H208" s="12">
        <v>12000</v>
      </c>
    </row>
    <row r="209" spans="2:8" x14ac:dyDescent="0.2">
      <c r="B209" s="22"/>
      <c r="C209" s="37"/>
      <c r="D209" s="18">
        <v>311</v>
      </c>
      <c r="E209" s="22" t="s">
        <v>22</v>
      </c>
      <c r="F209" s="13">
        <v>10000</v>
      </c>
      <c r="G209" s="13" t="s">
        <v>134</v>
      </c>
      <c r="H209" s="13"/>
    </row>
    <row r="210" spans="2:8" ht="24" customHeight="1" x14ac:dyDescent="0.25">
      <c r="B210" s="19"/>
      <c r="C210" s="37"/>
      <c r="D210" s="18">
        <v>313</v>
      </c>
      <c r="E210" s="22" t="s">
        <v>24</v>
      </c>
      <c r="F210" s="13">
        <v>1650</v>
      </c>
      <c r="G210" s="13"/>
      <c r="H210" s="13"/>
    </row>
    <row r="211" spans="2:8" ht="24.75" customHeight="1" x14ac:dyDescent="0.25">
      <c r="B211" s="22"/>
      <c r="C211" s="37"/>
      <c r="D211" s="20">
        <v>32</v>
      </c>
      <c r="E211" s="19" t="s">
        <v>25</v>
      </c>
      <c r="F211" s="12">
        <f>+F212</f>
        <v>1000</v>
      </c>
      <c r="G211" s="13">
        <v>2000</v>
      </c>
      <c r="H211" s="13">
        <v>2000</v>
      </c>
    </row>
    <row r="212" spans="2:8" ht="24" customHeight="1" x14ac:dyDescent="0.2">
      <c r="B212" s="22"/>
      <c r="C212" s="37"/>
      <c r="D212" s="18">
        <v>321</v>
      </c>
      <c r="E212" s="22" t="s">
        <v>51</v>
      </c>
      <c r="F212" s="13">
        <v>1000</v>
      </c>
      <c r="G212" s="13"/>
      <c r="H212" s="13"/>
    </row>
    <row r="213" spans="2:8" ht="15" customHeight="1" x14ac:dyDescent="0.2">
      <c r="C213" s="29" t="s">
        <v>11</v>
      </c>
      <c r="D213" s="30" t="s">
        <v>12</v>
      </c>
      <c r="E213" s="8" t="s">
        <v>1</v>
      </c>
      <c r="F213" s="9" t="s">
        <v>125</v>
      </c>
      <c r="G213" s="9" t="s">
        <v>121</v>
      </c>
      <c r="H213" s="9" t="s">
        <v>126</v>
      </c>
    </row>
    <row r="214" spans="2:8" ht="15" x14ac:dyDescent="0.25">
      <c r="B214" s="34" t="s">
        <v>16</v>
      </c>
      <c r="C214" s="47" t="s">
        <v>45</v>
      </c>
      <c r="D214" s="89" t="s">
        <v>91</v>
      </c>
      <c r="E214" s="90"/>
      <c r="F214" s="86">
        <f>F217+F221</f>
        <v>108704</v>
      </c>
      <c r="G214" s="52">
        <f>G217+G221</f>
        <v>128000</v>
      </c>
      <c r="H214" s="52">
        <f>H217+H221</f>
        <v>128000</v>
      </c>
    </row>
    <row r="215" spans="2:8" ht="15" x14ac:dyDescent="0.25">
      <c r="B215" s="22" t="s">
        <v>19</v>
      </c>
      <c r="C215" s="37"/>
      <c r="D215" s="91" t="s">
        <v>68</v>
      </c>
      <c r="E215" s="92"/>
      <c r="F215" s="13"/>
      <c r="G215" s="12"/>
      <c r="H215" s="12"/>
    </row>
    <row r="216" spans="2:8" ht="15" x14ac:dyDescent="0.25">
      <c r="B216" s="22"/>
      <c r="C216" s="37"/>
      <c r="D216" s="20">
        <v>3</v>
      </c>
      <c r="E216" s="19" t="s">
        <v>20</v>
      </c>
      <c r="F216" s="12">
        <f>+F217+F221</f>
        <v>108704</v>
      </c>
      <c r="G216" s="12"/>
      <c r="H216" s="12"/>
    </row>
    <row r="217" spans="2:8" ht="15" x14ac:dyDescent="0.25">
      <c r="B217" s="22"/>
      <c r="C217" s="37"/>
      <c r="D217" s="20">
        <v>31</v>
      </c>
      <c r="E217" s="19" t="s">
        <v>21</v>
      </c>
      <c r="F217" s="12">
        <f>SUM(F218:F220)</f>
        <v>105604</v>
      </c>
      <c r="G217" s="12">
        <v>125000</v>
      </c>
      <c r="H217" s="12">
        <v>125000</v>
      </c>
    </row>
    <row r="218" spans="2:8" ht="15" x14ac:dyDescent="0.25">
      <c r="B218" s="22"/>
      <c r="C218" s="37"/>
      <c r="D218" s="18">
        <v>311</v>
      </c>
      <c r="E218" s="22" t="s">
        <v>22</v>
      </c>
      <c r="F218" s="13">
        <v>85004</v>
      </c>
      <c r="G218" s="12"/>
      <c r="H218" s="12"/>
    </row>
    <row r="219" spans="2:8" ht="15" x14ac:dyDescent="0.25">
      <c r="B219" s="19"/>
      <c r="C219" s="37"/>
      <c r="D219" s="18">
        <v>312</v>
      </c>
      <c r="E219" s="22" t="s">
        <v>23</v>
      </c>
      <c r="F219" s="13">
        <v>6600</v>
      </c>
      <c r="G219" s="12"/>
      <c r="H219" s="12"/>
    </row>
    <row r="220" spans="2:8" ht="24.75" customHeight="1" x14ac:dyDescent="0.25">
      <c r="B220" s="22"/>
      <c r="C220" s="37"/>
      <c r="D220" s="18">
        <v>313</v>
      </c>
      <c r="E220" s="22" t="s">
        <v>24</v>
      </c>
      <c r="F220" s="13">
        <v>14000</v>
      </c>
      <c r="G220" s="12"/>
      <c r="H220" s="12"/>
    </row>
    <row r="221" spans="2:8" ht="20.25" customHeight="1" x14ac:dyDescent="0.25">
      <c r="B221" s="22"/>
      <c r="C221" s="37"/>
      <c r="D221" s="20">
        <v>32</v>
      </c>
      <c r="E221" s="19" t="s">
        <v>25</v>
      </c>
      <c r="F221" s="12">
        <f>F222</f>
        <v>3100</v>
      </c>
      <c r="G221" s="12">
        <v>3000</v>
      </c>
      <c r="H221" s="12">
        <v>3000</v>
      </c>
    </row>
    <row r="222" spans="2:8" ht="17.25" customHeight="1" x14ac:dyDescent="0.2">
      <c r="B222" s="22"/>
      <c r="C222" s="37"/>
      <c r="D222" s="18">
        <v>321</v>
      </c>
      <c r="E222" s="22" t="s">
        <v>26</v>
      </c>
      <c r="F222" s="13">
        <v>3100</v>
      </c>
      <c r="G222" s="13"/>
      <c r="H222" s="13"/>
    </row>
    <row r="223" spans="2:8" ht="17.25" customHeight="1" x14ac:dyDescent="0.25">
      <c r="B223" s="22"/>
      <c r="C223" s="45">
        <v>2401</v>
      </c>
      <c r="D223" s="116" t="s">
        <v>52</v>
      </c>
      <c r="E223" s="117"/>
      <c r="F223" s="43">
        <f>F224</f>
        <v>0</v>
      </c>
      <c r="G223" s="43">
        <f>G224</f>
        <v>0</v>
      </c>
      <c r="H223" s="43">
        <f>H224</f>
        <v>0</v>
      </c>
    </row>
    <row r="224" spans="2:8" ht="17.25" customHeight="1" x14ac:dyDescent="0.25">
      <c r="B224" s="34" t="s">
        <v>16</v>
      </c>
      <c r="C224" s="47" t="s">
        <v>53</v>
      </c>
      <c r="D224" s="114" t="s">
        <v>81</v>
      </c>
      <c r="E224" s="115"/>
      <c r="F224" s="36"/>
      <c r="G224" s="36">
        <v>0</v>
      </c>
      <c r="H224" s="36">
        <v>0</v>
      </c>
    </row>
    <row r="225" spans="2:8" ht="17.25" customHeight="1" x14ac:dyDescent="0.25">
      <c r="B225" s="22" t="s">
        <v>19</v>
      </c>
      <c r="C225" s="62"/>
      <c r="D225" s="91" t="s">
        <v>110</v>
      </c>
      <c r="E225" s="92"/>
      <c r="F225" s="12"/>
      <c r="G225" s="12"/>
      <c r="H225" s="12"/>
    </row>
    <row r="226" spans="2:8" ht="17.25" customHeight="1" x14ac:dyDescent="0.25">
      <c r="B226" s="44" t="s">
        <v>14</v>
      </c>
      <c r="C226" s="62"/>
      <c r="D226" s="20">
        <v>3</v>
      </c>
      <c r="E226" s="19" t="s">
        <v>20</v>
      </c>
      <c r="F226" s="12"/>
      <c r="G226" s="12"/>
      <c r="H226" s="12"/>
    </row>
    <row r="227" spans="2:8" ht="26.25" customHeight="1" x14ac:dyDescent="0.25">
      <c r="B227" s="48" t="s">
        <v>55</v>
      </c>
      <c r="C227" s="62"/>
      <c r="D227" s="20">
        <v>32</v>
      </c>
      <c r="E227" s="19" t="s">
        <v>25</v>
      </c>
      <c r="F227" s="12"/>
      <c r="G227" s="12"/>
      <c r="H227" s="12"/>
    </row>
    <row r="228" spans="2:8" ht="17.25" customHeight="1" x14ac:dyDescent="0.25">
      <c r="B228" s="22" t="s">
        <v>19</v>
      </c>
      <c r="C228" s="62"/>
      <c r="D228" s="18">
        <v>323</v>
      </c>
      <c r="E228" s="22" t="s">
        <v>35</v>
      </c>
      <c r="F228" s="12"/>
      <c r="G228" s="12"/>
      <c r="H228" s="12"/>
    </row>
    <row r="229" spans="2:8" ht="17.25" customHeight="1" x14ac:dyDescent="0.25">
      <c r="B229" s="82"/>
      <c r="C229" s="45">
        <v>2405</v>
      </c>
      <c r="D229" s="116" t="s">
        <v>54</v>
      </c>
      <c r="E229" s="117"/>
      <c r="F229" s="85">
        <f>F230</f>
        <v>23500</v>
      </c>
      <c r="G229" s="85">
        <f>G230</f>
        <v>35000</v>
      </c>
      <c r="H229" s="43">
        <f>H230</f>
        <v>35000</v>
      </c>
    </row>
    <row r="230" spans="2:8" ht="17.25" customHeight="1" x14ac:dyDescent="0.25">
      <c r="B230" s="82"/>
      <c r="C230" s="47" t="s">
        <v>56</v>
      </c>
      <c r="D230" s="114" t="s">
        <v>57</v>
      </c>
      <c r="E230" s="115"/>
      <c r="F230" s="36">
        <f>+F238+F243+F232</f>
        <v>23500</v>
      </c>
      <c r="G230" s="36">
        <f>+G238+G243+G232</f>
        <v>35000</v>
      </c>
      <c r="H230" s="36">
        <f>+H238+H243+H232</f>
        <v>35000</v>
      </c>
    </row>
    <row r="231" spans="2:8" ht="17.25" customHeight="1" x14ac:dyDescent="0.25">
      <c r="B231" s="22" t="s">
        <v>19</v>
      </c>
      <c r="C231" s="62"/>
      <c r="D231" s="100" t="s">
        <v>65</v>
      </c>
      <c r="E231" s="101"/>
      <c r="F231" s="12"/>
      <c r="G231" s="12"/>
      <c r="H231" s="12"/>
    </row>
    <row r="232" spans="2:8" ht="17.25" customHeight="1" x14ac:dyDescent="0.25">
      <c r="B232" s="22"/>
      <c r="C232" s="62"/>
      <c r="D232" s="20">
        <v>4</v>
      </c>
      <c r="E232" s="19" t="s">
        <v>58</v>
      </c>
      <c r="F232" s="12">
        <f>+F233</f>
        <v>2500</v>
      </c>
      <c r="G232" s="12">
        <v>10000</v>
      </c>
      <c r="H232" s="12">
        <v>10000</v>
      </c>
    </row>
    <row r="233" spans="2:8" ht="17.25" customHeight="1" x14ac:dyDescent="0.25">
      <c r="B233" s="22"/>
      <c r="C233" s="62"/>
      <c r="D233" s="20">
        <v>42</v>
      </c>
      <c r="E233" s="19" t="s">
        <v>59</v>
      </c>
      <c r="F233" s="12">
        <f>+F234+F235</f>
        <v>2500</v>
      </c>
      <c r="G233" s="12">
        <v>10000</v>
      </c>
      <c r="H233" s="12">
        <v>10000</v>
      </c>
    </row>
    <row r="234" spans="2:8" ht="17.25" customHeight="1" x14ac:dyDescent="0.25">
      <c r="B234" s="22"/>
      <c r="C234" s="62"/>
      <c r="D234" s="18">
        <v>422</v>
      </c>
      <c r="E234" s="22" t="s">
        <v>128</v>
      </c>
      <c r="F234" s="12"/>
      <c r="G234" s="12"/>
      <c r="H234" s="12"/>
    </row>
    <row r="235" spans="2:8" ht="15" x14ac:dyDescent="0.25">
      <c r="B235" s="22"/>
      <c r="C235" s="62"/>
      <c r="D235" s="38">
        <v>424</v>
      </c>
      <c r="E235" s="39" t="s">
        <v>85</v>
      </c>
      <c r="F235" s="12">
        <v>2500</v>
      </c>
      <c r="G235" s="12"/>
      <c r="H235" s="12"/>
    </row>
    <row r="236" spans="2:8" ht="15" x14ac:dyDescent="0.25">
      <c r="B236" s="22"/>
      <c r="C236" s="62"/>
      <c r="D236" s="38"/>
      <c r="E236" s="39"/>
      <c r="F236" s="12"/>
      <c r="G236" s="12"/>
      <c r="H236" s="12"/>
    </row>
    <row r="237" spans="2:8" ht="15" x14ac:dyDescent="0.25">
      <c r="B237" s="22" t="s">
        <v>19</v>
      </c>
      <c r="C237" s="42"/>
      <c r="D237" s="91" t="s">
        <v>93</v>
      </c>
      <c r="E237" s="92"/>
      <c r="F237" s="12"/>
      <c r="G237" s="12"/>
      <c r="H237" s="12"/>
    </row>
    <row r="238" spans="2:8" ht="15" x14ac:dyDescent="0.25">
      <c r="B238" s="22"/>
      <c r="C238" s="79"/>
      <c r="D238" s="20">
        <v>4</v>
      </c>
      <c r="E238" s="19" t="s">
        <v>58</v>
      </c>
      <c r="F238" s="53">
        <f>SUM(F239:F239)</f>
        <v>10000</v>
      </c>
      <c r="G238" s="53">
        <f>SUM(G239:G239)</f>
        <v>5000</v>
      </c>
      <c r="H238" s="53">
        <f>SUM(H239:H239)</f>
        <v>5000</v>
      </c>
    </row>
    <row r="239" spans="2:8" ht="13.5" customHeight="1" x14ac:dyDescent="0.25">
      <c r="B239" s="22"/>
      <c r="C239" s="79"/>
      <c r="D239" s="20">
        <v>42</v>
      </c>
      <c r="E239" s="19" t="s">
        <v>59</v>
      </c>
      <c r="F239" s="12">
        <f>+F240+F241</f>
        <v>10000</v>
      </c>
      <c r="G239" s="12">
        <v>5000</v>
      </c>
      <c r="H239" s="12">
        <v>5000</v>
      </c>
    </row>
    <row r="240" spans="2:8" x14ac:dyDescent="0.2">
      <c r="B240" s="22"/>
      <c r="C240" s="79"/>
      <c r="D240" s="18">
        <v>422</v>
      </c>
      <c r="E240" s="22" t="s">
        <v>60</v>
      </c>
      <c r="F240" s="13">
        <v>9000</v>
      </c>
      <c r="G240" s="13"/>
      <c r="H240" s="13"/>
    </row>
    <row r="241" spans="2:8" x14ac:dyDescent="0.2">
      <c r="B241" s="22"/>
      <c r="C241" s="79"/>
      <c r="D241" s="18">
        <v>424</v>
      </c>
      <c r="E241" s="22" t="s">
        <v>85</v>
      </c>
      <c r="F241" s="13">
        <v>1000</v>
      </c>
      <c r="G241" s="13"/>
      <c r="H241" s="13"/>
    </row>
    <row r="242" spans="2:8" x14ac:dyDescent="0.2">
      <c r="B242" s="22" t="s">
        <v>19</v>
      </c>
      <c r="C242" s="79"/>
      <c r="D242" s="118" t="s">
        <v>122</v>
      </c>
      <c r="E242" s="118"/>
      <c r="F242" s="13"/>
      <c r="G242" s="13"/>
      <c r="H242" s="13"/>
    </row>
    <row r="243" spans="2:8" ht="15" x14ac:dyDescent="0.25">
      <c r="C243" s="79"/>
      <c r="D243" s="20">
        <v>4</v>
      </c>
      <c r="E243" s="19" t="s">
        <v>58</v>
      </c>
      <c r="F243" s="13">
        <f>+F244</f>
        <v>11000</v>
      </c>
      <c r="G243" s="13">
        <v>20000</v>
      </c>
      <c r="H243" s="13">
        <v>20000</v>
      </c>
    </row>
    <row r="244" spans="2:8" ht="13.5" customHeight="1" x14ac:dyDescent="0.25">
      <c r="C244" s="79"/>
      <c r="D244" s="20">
        <v>42</v>
      </c>
      <c r="E244" s="19" t="s">
        <v>59</v>
      </c>
      <c r="F244" s="13">
        <f>+F245+F246</f>
        <v>11000</v>
      </c>
      <c r="G244" s="13">
        <v>20000</v>
      </c>
      <c r="H244" s="13">
        <v>20000</v>
      </c>
    </row>
    <row r="245" spans="2:8" ht="13.5" customHeight="1" x14ac:dyDescent="0.2">
      <c r="C245" s="79"/>
      <c r="D245" s="18">
        <v>422</v>
      </c>
      <c r="E245" s="22" t="s">
        <v>60</v>
      </c>
      <c r="F245" s="13">
        <v>10000</v>
      </c>
      <c r="G245" s="13"/>
      <c r="H245" s="13"/>
    </row>
    <row r="246" spans="2:8" ht="13.5" customHeight="1" x14ac:dyDescent="0.2">
      <c r="C246" s="79"/>
      <c r="D246" s="18">
        <v>424</v>
      </c>
      <c r="E246" s="22" t="s">
        <v>85</v>
      </c>
      <c r="F246" s="13">
        <v>1000</v>
      </c>
      <c r="G246" s="13"/>
      <c r="H246" s="13"/>
    </row>
    <row r="247" spans="2:8" x14ac:dyDescent="0.2">
      <c r="C247" s="6" t="s">
        <v>143</v>
      </c>
    </row>
    <row r="248" spans="2:8" x14ac:dyDescent="0.2">
      <c r="C248" s="1"/>
      <c r="D248" s="1"/>
      <c r="F248" s="2" t="s">
        <v>82</v>
      </c>
    </row>
    <row r="249" spans="2:8" x14ac:dyDescent="0.2">
      <c r="F249" s="2" t="s">
        <v>86</v>
      </c>
    </row>
    <row r="250" spans="2:8" ht="14.25" customHeight="1" x14ac:dyDescent="0.2"/>
    <row r="254" spans="2:8" ht="14.25" customHeight="1" x14ac:dyDescent="0.2"/>
    <row r="258" ht="14.25" customHeight="1" x14ac:dyDescent="0.2"/>
    <row r="265" ht="14.25" customHeight="1" x14ac:dyDescent="0.2"/>
  </sheetData>
  <mergeCells count="59">
    <mergeCell ref="D105:E105"/>
    <mergeCell ref="D147:E147"/>
    <mergeCell ref="D199:E199"/>
    <mergeCell ref="D200:E200"/>
    <mergeCell ref="D180:E180"/>
    <mergeCell ref="D181:E181"/>
    <mergeCell ref="D172:E172"/>
    <mergeCell ref="D192:E192"/>
    <mergeCell ref="D187:E187"/>
    <mergeCell ref="D188:E188"/>
    <mergeCell ref="D153:E153"/>
    <mergeCell ref="D111:E111"/>
    <mergeCell ref="D112:E112"/>
    <mergeCell ref="D121:E121"/>
    <mergeCell ref="D130:E130"/>
    <mergeCell ref="D107:E107"/>
    <mergeCell ref="D242:E242"/>
    <mergeCell ref="D237:E237"/>
    <mergeCell ref="D231:E231"/>
    <mergeCell ref="D224:E224"/>
    <mergeCell ref="D230:E230"/>
    <mergeCell ref="D205:E205"/>
    <mergeCell ref="D171:E171"/>
    <mergeCell ref="D229:E229"/>
    <mergeCell ref="D225:E225"/>
    <mergeCell ref="D206:E206"/>
    <mergeCell ref="D214:E214"/>
    <mergeCell ref="D215:E215"/>
    <mergeCell ref="D223:E223"/>
    <mergeCell ref="D70:E70"/>
    <mergeCell ref="D193:E193"/>
    <mergeCell ref="D90:E90"/>
    <mergeCell ref="D77:E77"/>
    <mergeCell ref="D78:E78"/>
    <mergeCell ref="D79:E79"/>
    <mergeCell ref="D85:E85"/>
    <mergeCell ref="D86:E86"/>
    <mergeCell ref="D131:E131"/>
    <mergeCell ref="D166:E166"/>
    <mergeCell ref="D167:E167"/>
    <mergeCell ref="D136:E136"/>
    <mergeCell ref="D157:E157"/>
    <mergeCell ref="D158:E158"/>
    <mergeCell ref="D71:E71"/>
    <mergeCell ref="D100:E100"/>
    <mergeCell ref="C12:E12"/>
    <mergeCell ref="B1:D1"/>
    <mergeCell ref="D8:J8"/>
    <mergeCell ref="C9:E9"/>
    <mergeCell ref="C10:D10"/>
    <mergeCell ref="B11:D11"/>
    <mergeCell ref="D58:E58"/>
    <mergeCell ref="D60:E60"/>
    <mergeCell ref="D61:E61"/>
    <mergeCell ref="C41:E41"/>
    <mergeCell ref="D42:E42"/>
    <mergeCell ref="D44:E44"/>
    <mergeCell ref="D45:E45"/>
    <mergeCell ref="D57:E57"/>
  </mergeCells>
  <pageMargins left="0" right="0" top="0" bottom="0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 PLAN 2021 30.12.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Segreteria</cp:lastModifiedBy>
  <cp:lastPrinted>2021-01-12T13:59:43Z</cp:lastPrinted>
  <dcterms:created xsi:type="dcterms:W3CDTF">2013-12-17T10:25:51Z</dcterms:created>
  <dcterms:modified xsi:type="dcterms:W3CDTF">2021-01-13T12:40:02Z</dcterms:modified>
</cp:coreProperties>
</file>